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785" yWindow="420" windowWidth="17580" windowHeight="7350" tabRatio="906" activeTab="4"/>
  </bookViews>
  <sheets>
    <sheet name="งบทดลอง " sheetId="1" r:id="rId1"/>
    <sheet name="หมายเหตุ 2" sheetId="25" r:id="rId2"/>
    <sheet name="กระทบยอด" sheetId="49" r:id="rId3"/>
    <sheet name="รับ - จ่าย" sheetId="28" r:id="rId4"/>
    <sheet name="รายรับจริง" sheetId="5" r:id="rId5"/>
  </sheets>
  <calcPr calcId="145621"/>
</workbook>
</file>

<file path=xl/calcChain.xml><?xml version="1.0" encoding="utf-8"?>
<calcChain xmlns="http://schemas.openxmlformats.org/spreadsheetml/2006/main">
  <c r="E24" i="1"/>
  <c r="O94" i="28" l="1"/>
  <c r="O69"/>
  <c r="L69"/>
  <c r="O55"/>
  <c r="O70" s="1"/>
  <c r="L55"/>
  <c r="L70" s="1"/>
  <c r="K55"/>
  <c r="I55"/>
  <c r="O36"/>
  <c r="L36"/>
  <c r="O19"/>
  <c r="O37" s="1"/>
  <c r="L19"/>
  <c r="L37" s="1"/>
  <c r="K19"/>
  <c r="I19"/>
  <c r="G55"/>
  <c r="E85" i="5"/>
  <c r="D85"/>
  <c r="D148"/>
  <c r="E84"/>
  <c r="D84"/>
  <c r="C84"/>
  <c r="E70"/>
  <c r="D70"/>
  <c r="C70"/>
  <c r="E56"/>
  <c r="D56"/>
  <c r="C56"/>
  <c r="E53"/>
  <c r="D53"/>
  <c r="C53"/>
  <c r="E30"/>
  <c r="D30"/>
  <c r="C30"/>
  <c r="E23"/>
  <c r="D23"/>
  <c r="C23"/>
  <c r="E13"/>
  <c r="D13"/>
  <c r="C13"/>
  <c r="L22"/>
  <c r="L65"/>
  <c r="P147"/>
  <c r="Q84"/>
  <c r="P84"/>
  <c r="O84"/>
  <c r="Q70"/>
  <c r="P70"/>
  <c r="O70"/>
  <c r="Q56"/>
  <c r="P56"/>
  <c r="O56"/>
  <c r="Q53"/>
  <c r="P53"/>
  <c r="O53"/>
  <c r="Q30"/>
  <c r="P30"/>
  <c r="O30"/>
  <c r="Q23"/>
  <c r="P23"/>
  <c r="O23"/>
  <c r="Q13"/>
  <c r="P13"/>
  <c r="O13"/>
  <c r="V93" i="28"/>
  <c r="V68"/>
  <c r="S68"/>
  <c r="V55"/>
  <c r="W69" s="1"/>
  <c r="S55"/>
  <c r="T69" s="1"/>
  <c r="R55"/>
  <c r="P55"/>
  <c r="V36"/>
  <c r="S36"/>
  <c r="V19"/>
  <c r="S19"/>
  <c r="R19"/>
  <c r="P19"/>
  <c r="L74" l="1"/>
  <c r="L71"/>
  <c r="O74"/>
  <c r="O71"/>
  <c r="S37"/>
  <c r="T73" s="1"/>
  <c r="V37"/>
  <c r="W70" s="1"/>
  <c r="Q89" i="5"/>
  <c r="C85"/>
  <c r="P89"/>
  <c r="D71"/>
  <c r="O71"/>
  <c r="C71"/>
  <c r="E71"/>
  <c r="P71"/>
  <c r="Q71"/>
  <c r="O89"/>
  <c r="T70" i="28"/>
  <c r="D35" i="1"/>
  <c r="J67"/>
  <c r="J71" s="1"/>
  <c r="J35"/>
  <c r="I35"/>
  <c r="E63" i="49"/>
  <c r="E49"/>
  <c r="E91"/>
  <c r="F24"/>
  <c r="W73" i="28" l="1"/>
  <c r="D55" l="1"/>
  <c r="D36"/>
  <c r="AC93"/>
  <c r="AC68"/>
  <c r="Z68"/>
  <c r="AC55"/>
  <c r="Z55"/>
  <c r="Y55"/>
  <c r="W55"/>
  <c r="AC36"/>
  <c r="Z36"/>
  <c r="AC19"/>
  <c r="Z19"/>
  <c r="Y19"/>
  <c r="W19"/>
  <c r="H75"/>
  <c r="G19"/>
  <c r="G36"/>
  <c r="AL93"/>
  <c r="AL68"/>
  <c r="AI68"/>
  <c r="AL55"/>
  <c r="AI55"/>
  <c r="AH55"/>
  <c r="AF55"/>
  <c r="AL36"/>
  <c r="AI36"/>
  <c r="AL19"/>
  <c r="AI19"/>
  <c r="AH19"/>
  <c r="AF19"/>
  <c r="N35" i="1"/>
  <c r="M35"/>
  <c r="AI37" i="28" l="1"/>
  <c r="Z37"/>
  <c r="AA69"/>
  <c r="AD69"/>
  <c r="AL37"/>
  <c r="AC37"/>
  <c r="AK69"/>
  <c r="AK73" s="1"/>
  <c r="AN69"/>
  <c r="L69" i="5"/>
  <c r="L67"/>
  <c r="L66"/>
  <c r="U147"/>
  <c r="V88"/>
  <c r="U88"/>
  <c r="V84"/>
  <c r="U84"/>
  <c r="T84"/>
  <c r="V70"/>
  <c r="U70"/>
  <c r="T70"/>
  <c r="V56"/>
  <c r="U56"/>
  <c r="T56"/>
  <c r="V53"/>
  <c r="U53"/>
  <c r="T53"/>
  <c r="V30"/>
  <c r="U30"/>
  <c r="T30"/>
  <c r="V23"/>
  <c r="U23"/>
  <c r="T23"/>
  <c r="V13"/>
  <c r="U13"/>
  <c r="T13"/>
  <c r="AA73" i="28" l="1"/>
  <c r="U89" i="5"/>
  <c r="T89"/>
  <c r="V71"/>
  <c r="AK70" i="28"/>
  <c r="AD70"/>
  <c r="AA70"/>
  <c r="AN70"/>
  <c r="AN73"/>
  <c r="AD73"/>
  <c r="V89" i="5"/>
  <c r="T71"/>
  <c r="U71"/>
  <c r="D31" i="25"/>
  <c r="F64" i="49" l="1"/>
  <c r="E26"/>
  <c r="H26" s="1"/>
  <c r="AS93" i="28" l="1"/>
  <c r="AS68"/>
  <c r="AP68"/>
  <c r="AS55"/>
  <c r="AP55"/>
  <c r="AO55"/>
  <c r="AM55"/>
  <c r="AS36"/>
  <c r="AP36"/>
  <c r="AS19"/>
  <c r="AP19"/>
  <c r="AO19"/>
  <c r="AM19"/>
  <c r="AS37" l="1"/>
  <c r="AR69"/>
  <c r="AU69"/>
  <c r="AP37"/>
  <c r="K70" i="5"/>
  <c r="AR73" i="28" l="1"/>
  <c r="AU73"/>
  <c r="AU70"/>
  <c r="AR70"/>
  <c r="L59" i="5"/>
  <c r="L60"/>
  <c r="L17"/>
  <c r="J70" l="1"/>
  <c r="Z147"/>
  <c r="AA88"/>
  <c r="Z88"/>
  <c r="AA84"/>
  <c r="Z84"/>
  <c r="Y84"/>
  <c r="AA70"/>
  <c r="Z70"/>
  <c r="Y70"/>
  <c r="AA56"/>
  <c r="Z56"/>
  <c r="Y56"/>
  <c r="AA53"/>
  <c r="Z53"/>
  <c r="Y53"/>
  <c r="AA30"/>
  <c r="Z30"/>
  <c r="Y30"/>
  <c r="AA23"/>
  <c r="Z23"/>
  <c r="Y23"/>
  <c r="AA13"/>
  <c r="Z13"/>
  <c r="Y13"/>
  <c r="I61" i="25"/>
  <c r="I31"/>
  <c r="I7"/>
  <c r="P67" i="1"/>
  <c r="P71" s="1"/>
  <c r="T35"/>
  <c r="S35"/>
  <c r="Y89" i="5" l="1"/>
  <c r="Z89"/>
  <c r="AA89"/>
  <c r="Y71"/>
  <c r="Z71"/>
  <c r="AA71"/>
  <c r="F25" i="1" l="1"/>
  <c r="G94" i="28" l="1"/>
  <c r="H93"/>
  <c r="E128" i="49"/>
  <c r="H64"/>
  <c r="G67"/>
  <c r="G62"/>
  <c r="AZ68" i="28" l="1"/>
  <c r="AW68"/>
  <c r="AZ55"/>
  <c r="AW55"/>
  <c r="AV55"/>
  <c r="AT55"/>
  <c r="AZ36"/>
  <c r="AW36"/>
  <c r="AZ19"/>
  <c r="AW19"/>
  <c r="AV19"/>
  <c r="AT19"/>
  <c r="L68" i="5"/>
  <c r="L61"/>
  <c r="L62"/>
  <c r="L63"/>
  <c r="L64"/>
  <c r="L18"/>
  <c r="L21"/>
  <c r="AW37" i="28" l="1"/>
  <c r="BB69"/>
  <c r="AZ37"/>
  <c r="AY69"/>
  <c r="BB73" l="1"/>
  <c r="AY70"/>
  <c r="BB70"/>
  <c r="AY73"/>
  <c r="BG65"/>
  <c r="BD65"/>
  <c r="BG55"/>
  <c r="BD55"/>
  <c r="BC55"/>
  <c r="BA55"/>
  <c r="BG32"/>
  <c r="BD32"/>
  <c r="BG18"/>
  <c r="BD18"/>
  <c r="BC18"/>
  <c r="BA18"/>
  <c r="BD68" l="1"/>
  <c r="BG68"/>
  <c r="BD36"/>
  <c r="BG36"/>
  <c r="BI69" l="1"/>
  <c r="BI72"/>
  <c r="BF72"/>
  <c r="BF69"/>
  <c r="K56" i="5"/>
  <c r="L10"/>
  <c r="L11"/>
  <c r="L12"/>
  <c r="BN64" i="28" l="1"/>
  <c r="BK64"/>
  <c r="BN55"/>
  <c r="BK55"/>
  <c r="BJ55"/>
  <c r="BH55"/>
  <c r="BN32"/>
  <c r="BK32"/>
  <c r="BN18"/>
  <c r="BK18"/>
  <c r="BJ18"/>
  <c r="BH18"/>
  <c r="L80" i="5"/>
  <c r="L27"/>
  <c r="AE65" i="28"/>
  <c r="BV64"/>
  <c r="BS64"/>
  <c r="BV55"/>
  <c r="BS55"/>
  <c r="BR55"/>
  <c r="BP55"/>
  <c r="BV32"/>
  <c r="BS32"/>
  <c r="BV18"/>
  <c r="BS18"/>
  <c r="BR18"/>
  <c r="BP18"/>
  <c r="C35" i="1"/>
  <c r="F33" s="1"/>
  <c r="AE88" i="28"/>
  <c r="BO48"/>
  <c r="I13" i="5"/>
  <c r="J13"/>
  <c r="K13"/>
  <c r="I23"/>
  <c r="J23"/>
  <c r="K23"/>
  <c r="I30"/>
  <c r="J30"/>
  <c r="K30"/>
  <c r="I53"/>
  <c r="J53"/>
  <c r="K53"/>
  <c r="J56"/>
  <c r="I56"/>
  <c r="I70"/>
  <c r="I84"/>
  <c r="J84"/>
  <c r="K84"/>
  <c r="J147"/>
  <c r="A19" i="28"/>
  <c r="C19"/>
  <c r="D19"/>
  <c r="BX18"/>
  <c r="BY18"/>
  <c r="BZ18"/>
  <c r="CA18"/>
  <c r="CD18"/>
  <c r="CE18"/>
  <c r="CF18"/>
  <c r="CI18"/>
  <c r="CA27"/>
  <c r="CD27"/>
  <c r="BY28"/>
  <c r="BX32"/>
  <c r="CJ49"/>
  <c r="CE54"/>
  <c r="CF54"/>
  <c r="CI54"/>
  <c r="A55"/>
  <c r="C55"/>
  <c r="BX55"/>
  <c r="CF62"/>
  <c r="CI62"/>
  <c r="CA63"/>
  <c r="CA64" s="1"/>
  <c r="CD63"/>
  <c r="CD64" s="1"/>
  <c r="CF63"/>
  <c r="CI63"/>
  <c r="D69"/>
  <c r="G69"/>
  <c r="BX65"/>
  <c r="D7" i="25"/>
  <c r="M11"/>
  <c r="D61"/>
  <c r="D67" i="1"/>
  <c r="D71" s="1"/>
  <c r="I71" i="5" l="1"/>
  <c r="I89"/>
  <c r="J89"/>
  <c r="L93" s="1"/>
  <c r="BV65" i="28"/>
  <c r="BK36"/>
  <c r="BK65"/>
  <c r="BX36"/>
  <c r="BV36"/>
  <c r="BV68" s="1"/>
  <c r="K71" i="5"/>
  <c r="BS36" i="28"/>
  <c r="K89" i="5"/>
  <c r="L91" s="1"/>
  <c r="CA28" i="28"/>
  <c r="BY29"/>
  <c r="BY65" s="1"/>
  <c r="G37"/>
  <c r="BS65"/>
  <c r="BN36"/>
  <c r="CD28"/>
  <c r="D37"/>
  <c r="D70"/>
  <c r="BN65"/>
  <c r="BX68"/>
  <c r="G70"/>
  <c r="J71" i="5"/>
  <c r="BM71" i="28" l="1"/>
  <c r="BX71"/>
  <c r="BK68"/>
  <c r="BU71"/>
  <c r="BZ72"/>
  <c r="BZ69"/>
  <c r="G74"/>
  <c r="H76" s="1"/>
  <c r="BN68"/>
  <c r="BS68"/>
  <c r="D71"/>
  <c r="BP71"/>
  <c r="D74"/>
  <c r="H77" s="1"/>
  <c r="G71"/>
  <c r="BT79" l="1"/>
  <c r="AE75"/>
  <c r="AG71"/>
  <c r="AE74"/>
</calcChain>
</file>

<file path=xl/sharedStrings.xml><?xml version="1.0" encoding="utf-8"?>
<sst xmlns="http://schemas.openxmlformats.org/spreadsheetml/2006/main" count="3023" uniqueCount="434">
  <si>
    <t>องค์การบริหารส่วนตำบลนาขุม</t>
  </si>
  <si>
    <t>รายการ</t>
  </si>
  <si>
    <t>เดบิท</t>
  </si>
  <si>
    <t>เครดิต</t>
  </si>
  <si>
    <t>เงินเดือน</t>
  </si>
  <si>
    <t>ค่าตอบแทน</t>
  </si>
  <si>
    <t>ค่าใช้สอย</t>
  </si>
  <si>
    <t>เงินสะสม</t>
  </si>
  <si>
    <t>700</t>
  </si>
  <si>
    <t>900</t>
  </si>
  <si>
    <t>-</t>
  </si>
  <si>
    <t>ค่าสาธารณูปโภค</t>
  </si>
  <si>
    <t>งบกลาง</t>
  </si>
  <si>
    <t>รหัสบัญชี</t>
  </si>
  <si>
    <t>รหัส</t>
  </si>
  <si>
    <t>ประมาณการ</t>
  </si>
  <si>
    <t>บัญชี</t>
  </si>
  <si>
    <t>รายได้จัดเก็บเอง</t>
  </si>
  <si>
    <t>หมวดภาษีอากร</t>
  </si>
  <si>
    <t>0100</t>
  </si>
  <si>
    <t>(1)  ภาษีโรงเรือนและที่ดิน</t>
  </si>
  <si>
    <t>(2)  ภาษีบำรุงท้องที่</t>
  </si>
  <si>
    <t>(3)  ภาษีป้าย</t>
  </si>
  <si>
    <t xml:space="preserve">       รวม</t>
  </si>
  <si>
    <t>หมวดค่าธรรมเนียม ค่าปรับและใบอนุญาต</t>
  </si>
  <si>
    <t>0120</t>
  </si>
  <si>
    <t>(2)  ค่าธรรมเนียมเกี่ยวกับใบอนุญาตการขายสุรา</t>
  </si>
  <si>
    <t xml:space="preserve">     รวม</t>
  </si>
  <si>
    <t>หมวดรายได้จากทรัพย์สิน</t>
  </si>
  <si>
    <t>0200</t>
  </si>
  <si>
    <t>(1)  ค่าเช่าที่ดิน</t>
  </si>
  <si>
    <t>(2)  ค่าเช่าหรือค่าบริการสถานที่</t>
  </si>
  <si>
    <t>(3)  ดอกเบี้ย</t>
  </si>
  <si>
    <t>(4)  เงินปันผลหรือเงินรางวัลต่าง ๆ</t>
  </si>
  <si>
    <t xml:space="preserve"> - 2 -</t>
  </si>
  <si>
    <t>หมวดรายได้จากสาธารณูปโภคและการพาณิชย์</t>
  </si>
  <si>
    <t>(1)  เงินช่วยเหลือท้องถิ่นจากกิจการเฉพาะการ</t>
  </si>
  <si>
    <t>(2)  เงินสะสมจากการโอนกิจการสาธารณูปโภคหรือ</t>
  </si>
  <si>
    <t xml:space="preserve">      การพาณิชย์</t>
  </si>
  <si>
    <t>หมวดรายได้เบ็ดเตล็ด</t>
  </si>
  <si>
    <t>0300</t>
  </si>
  <si>
    <t>(1)  เงินที่มีผู้อุทิศให้</t>
  </si>
  <si>
    <t>(2)  ค่าขายแบบแปลน</t>
  </si>
  <si>
    <t>(3)  ค่าเขียนแบบแปลน</t>
  </si>
  <si>
    <t>(4)  รายได้เบ็ดเตล็ดอื่น ๆ</t>
  </si>
  <si>
    <t>หมวดรายได้จากทุน</t>
  </si>
  <si>
    <t>(1)  ค่าขายทอดตลาดทรัพย์สิน</t>
  </si>
  <si>
    <t xml:space="preserve">รายได้ที่รัฐบาลเก็บแล้วจัดสรรให้องค์กรปกครองส่วน- </t>
  </si>
  <si>
    <t>ท้องถิ่น หมวดภาษีจัดสรร</t>
  </si>
  <si>
    <t>1000</t>
  </si>
  <si>
    <t>(3)  ภาษีธุรกิจเฉพาะ</t>
  </si>
  <si>
    <t>(4)  ภาษีสุรา</t>
  </si>
  <si>
    <t>(5)  ภาษีสรรพสามิต</t>
  </si>
  <si>
    <t xml:space="preserve">  -  3  -</t>
  </si>
  <si>
    <t>รายได้ที่รัฐบาลอุดหนุนให้องค์กรปกครองส่วนท้องถิ่น</t>
  </si>
  <si>
    <t>หมวดเงินอุดหนุน</t>
  </si>
  <si>
    <t>2001</t>
  </si>
  <si>
    <t>(3)  เงินอุดหนุนกรณีต่าง ๆ ที่ต้องนำมาตั้งงบประมาณ</t>
  </si>
  <si>
    <t>รายได้ที่รัฐบาลอุดหนุนให้โดยระบุวัตถุประสงค์</t>
  </si>
  <si>
    <t>หมวดเงินอุดหนุนเฉพาะกิจ</t>
  </si>
  <si>
    <t>3000</t>
  </si>
  <si>
    <t>ค่าวัสดุ</t>
  </si>
  <si>
    <t>เงินอุดหนุน</t>
  </si>
  <si>
    <t>ค่าครุภัณฑ์</t>
  </si>
  <si>
    <t>ค่าที่ดินและสิ่งก่อสร้าง</t>
  </si>
  <si>
    <t>ลูกหนี้ - เงินยืมเงินสะสม</t>
  </si>
  <si>
    <t>อำเภอบ้านโคก  จังหวัดอุตรดิตถ์</t>
  </si>
  <si>
    <t>รายงาน รับ - จ่ายเงินสด</t>
  </si>
  <si>
    <t>จนถึงปัจจุบัน</t>
  </si>
  <si>
    <t>เดือนนี้</t>
  </si>
  <si>
    <t>เกิดขึ้นจริง</t>
  </si>
  <si>
    <t>บาท</t>
  </si>
  <si>
    <t>รายรับ (หมายเหตุ 1)</t>
  </si>
  <si>
    <t xml:space="preserve">   รวมรายรับ</t>
  </si>
  <si>
    <t>รายจ่าย</t>
  </si>
  <si>
    <t>รวมรายจ่าย</t>
  </si>
  <si>
    <t xml:space="preserve">                สูงกว่า</t>
  </si>
  <si>
    <t xml:space="preserve">            ยอดยกไป</t>
  </si>
  <si>
    <t>วันที่ลงบัญชี</t>
  </si>
  <si>
    <t>วันที่ฝากธนาคาร</t>
  </si>
  <si>
    <t>จำนวนเงิน</t>
  </si>
  <si>
    <t>วันที่</t>
  </si>
  <si>
    <t>เลขที่เช็ค</t>
  </si>
  <si>
    <t>รายละเอียด</t>
  </si>
  <si>
    <t>ผู้จัดทำ</t>
  </si>
  <si>
    <t>ผู้ตรวจสอบ</t>
  </si>
  <si>
    <t>ทราบ</t>
  </si>
  <si>
    <t>บัญชี   เงินฝากออมทรัพย์ อบต.นาขุม</t>
  </si>
  <si>
    <t>งบกระทบยอดเงินฝากธนาคาร</t>
  </si>
  <si>
    <t>(5)  ค่าปรับการผิดสัญญาจ้าง</t>
  </si>
  <si>
    <t>(4)  เงินอุดหนุนทั่วไป(กรณีเร่งด่วน)</t>
  </si>
  <si>
    <t>ภาษีอากร</t>
  </si>
  <si>
    <t>ค่าธรรมเนียมค่าปรับและ  ใบอนุญาต</t>
  </si>
  <si>
    <t>รายได้จากทรัพย์สิน</t>
  </si>
  <si>
    <t>รายได้เบ็ดเตล็ด</t>
  </si>
  <si>
    <t>ภาษีจัดสรร</t>
  </si>
  <si>
    <t>..............................................</t>
  </si>
  <si>
    <t>903</t>
  </si>
  <si>
    <t>908</t>
  </si>
  <si>
    <t>ปลัดองค์การบริหารส่วนตำบลนาขุม</t>
  </si>
  <si>
    <t>เงินทุน - สำรองเงินสะสม</t>
  </si>
  <si>
    <t xml:space="preserve">                   (ต่ำกว่า)</t>
  </si>
  <si>
    <t>รายจ่ายอื่น</t>
  </si>
  <si>
    <t xml:space="preserve"> - </t>
  </si>
  <si>
    <t xml:space="preserve"> องค์การบริหารส่วนตำบลนาขุม </t>
  </si>
  <si>
    <t xml:space="preserve"> รายรับจริงประกอบงบทดลองและรายงานรับ - จ่ายเงินสด </t>
  </si>
  <si>
    <t xml:space="preserve"> รับจริง </t>
  </si>
  <si>
    <t xml:space="preserve">       เนื้อสัตว์</t>
  </si>
  <si>
    <t xml:space="preserve">                                                         ผู้ตรวจสอบ</t>
  </si>
  <si>
    <t>นายกองค์การบริหารส่วนตำบลนาขุม</t>
  </si>
  <si>
    <t xml:space="preserve">  รวมทั้งสิ้น</t>
  </si>
  <si>
    <t>ยอดยกมา</t>
  </si>
  <si>
    <t xml:space="preserve">เงินอุดหนุนเพื่อการบูรณะท้องถิ่นฯ </t>
  </si>
  <si>
    <t>901</t>
  </si>
  <si>
    <t>รายจ่ายค้างจ่าย</t>
  </si>
  <si>
    <t>(2)  เงินอุดหนุนทั่วไป(อบต.)</t>
  </si>
  <si>
    <t>(1)  ค่าธรรมเนียมเกี่ยวกับควบคุมการฆ่าสัตว์และ</t>
  </si>
  <si>
    <t xml:space="preserve">                      รายรับ                        รายจ่าย</t>
  </si>
  <si>
    <t>(เพื่อสนับสนุนการกระจายอำนาจ)</t>
  </si>
  <si>
    <t xml:space="preserve"> - เงินรับฝาก ภาษี หัก ณ ที่จ่าย</t>
  </si>
  <si>
    <t xml:space="preserve">                                                              ตำแหน่ง   ปลัด อบต.นาขุม</t>
  </si>
  <si>
    <t>ธนาคาร   ธกส.สาขาบ้านโคก</t>
  </si>
  <si>
    <t>รองปลัดองค์การบริหารส่วนตำบล  รักษาราชการแทน</t>
  </si>
  <si>
    <t xml:space="preserve">     ธนาคาร   กรุงไทย  สาขาน้ำปาด</t>
  </si>
  <si>
    <t xml:space="preserve"> - เงินรับฝาก - เงินทุนเศรษฐกิจชุมชน</t>
  </si>
  <si>
    <t>รวม</t>
  </si>
  <si>
    <t>เงินฝาก  ธกส. (กระแสรายวัน)  00673-5-00007-9</t>
  </si>
  <si>
    <r>
      <t>เงินฝาก ธกส.</t>
    </r>
    <r>
      <rPr>
        <sz val="12"/>
        <rFont val="TH SarabunPSK"/>
        <family val="2"/>
      </rPr>
      <t xml:space="preserve"> (ออมทรัพย์) เงินทุนเศรษฐกิจชุมชนฯ</t>
    </r>
    <r>
      <rPr>
        <sz val="14"/>
        <rFont val="TH SarabunPSK"/>
        <family val="2"/>
      </rPr>
      <t xml:space="preserve"> 01673-2-57408-9</t>
    </r>
  </si>
  <si>
    <t>เงินฝาก กรุงไทย (กระแสรายวัน)  537-6-00438-4</t>
  </si>
  <si>
    <t>เงินฝาก กรุงไทย (ออมทรัพย์)  537-0-02971-7</t>
  </si>
  <si>
    <t>(นางสกุลตรา  บุตรที)</t>
  </si>
  <si>
    <t>(นางสกุลตรา   บุตรที)</t>
  </si>
  <si>
    <t>เรียน  นายก อบต.นาขุม</t>
  </si>
  <si>
    <t xml:space="preserve">   -  เพื่อโปรดทราบ</t>
  </si>
  <si>
    <t>รับจริง</t>
  </si>
  <si>
    <t>ตั้งแต่ต้นปี</t>
  </si>
  <si>
    <t>(8)  ค่าธรรมเนียมจดทะเบียนพาณิชย์</t>
  </si>
  <si>
    <t>(9)  ค่าปรับผู้กระทำผิดกฏหมายจราจรทางบก</t>
  </si>
  <si>
    <t xml:space="preserve">     รวมหมวดภาษีจัดสรร</t>
  </si>
  <si>
    <t>รวมรายได้จัดเก็บเอง + ภาษีจัดสรร</t>
  </si>
  <si>
    <t xml:space="preserve">                      </t>
  </si>
  <si>
    <t>หมายเหตุ ประกอบงบแสดงฐานะการเงิน</t>
  </si>
  <si>
    <t>เงินรับฝาก  (หมายเหตุ 2)</t>
  </si>
  <si>
    <t>บัญชี   เงินฝากออมทรัพย์ โครงการเศรษฐกิจชุมชนฯ</t>
  </si>
  <si>
    <t xml:space="preserve">     รวมเงินอุดหนุนเฉพาะกิจ</t>
  </si>
  <si>
    <t>รายจ่ายตามงบประมาณ</t>
  </si>
  <si>
    <t>เงินเดือนประจำ</t>
  </si>
  <si>
    <t>เงินเดือนการเมือง</t>
  </si>
  <si>
    <t>รายจ่ายนอกงบประมาณ</t>
  </si>
  <si>
    <t>งบกลาง (ประกันสังคม)</t>
  </si>
  <si>
    <t>ค่าจ้างชั่วคราว</t>
  </si>
  <si>
    <t>ภาษีหัก ณ ที่จ่าย</t>
  </si>
  <si>
    <t>รายจ่ายรอจ่าย</t>
  </si>
  <si>
    <t>อุดหนุนเฉพาะกิจ  -  เบี้ยยังชีพผู้พิการ</t>
  </si>
  <si>
    <t>-  รับคืนเงินเบี้ยยังชีพผู้สูงอายุ</t>
  </si>
  <si>
    <t>ลูกหนี้เงินยืมเงินงบประมาณ</t>
  </si>
  <si>
    <t>ธนาคาร   กรุงไทย  สาขาน้ำปาด</t>
  </si>
  <si>
    <t>บัญชี   อบต.นาขุม  (เงินฝากประจำ 36 เดือน)</t>
  </si>
  <si>
    <t xml:space="preserve"> - เงินรับฝาก - เงินสมทบประกันสังคม</t>
  </si>
  <si>
    <t>เงินรับฝาก -เงินสมทบประกันสังคม</t>
  </si>
  <si>
    <t>เงินฝาก กรุงไทย (ประจำ 32 เดือน)  537-2-05149-3</t>
  </si>
  <si>
    <t>เงินรับฝาก - เงินสมทบประกันสังคม</t>
  </si>
  <si>
    <t xml:space="preserve">                                                                    ผู้ตรวจสอบ</t>
  </si>
  <si>
    <t>- เงินรับฝาก - เงินประกันสัญญา</t>
  </si>
  <si>
    <t>-  ส่วนลด 6%</t>
  </si>
  <si>
    <t xml:space="preserve">                                                           พ.จ.อ.</t>
  </si>
  <si>
    <t xml:space="preserve">                                                            ปลัดองค์การบริหารส่วนตำบลนาขุม</t>
  </si>
  <si>
    <t xml:space="preserve">               (นางจิดาภา   แสงแก้ว)                        (พงศธร   รัตนโชติคุณ)                                   (นางสกุลตรา  บุตรที)</t>
  </si>
  <si>
    <t>เงินฝาก  ธกส. (ออมทรัพย์)   01673-2-00150-1</t>
  </si>
  <si>
    <r>
      <t>บวก :</t>
    </r>
    <r>
      <rPr>
        <sz val="16"/>
        <rFont val="TH SarabunPSK"/>
        <family val="2"/>
      </rPr>
      <t xml:space="preserve">   เงินฝากระหว่างทาง</t>
    </r>
  </si>
  <si>
    <r>
      <t xml:space="preserve">หัก : </t>
    </r>
    <r>
      <rPr>
        <sz val="16"/>
        <rFont val="TH SarabunPSK"/>
        <family val="2"/>
      </rPr>
      <t xml:space="preserve"> เช็คจ่ายที่ผู้จ่ายยังไม่นำมาขึ้นเงินกับธนาคาร</t>
    </r>
  </si>
  <si>
    <r>
      <t>บวก :</t>
    </r>
    <r>
      <rPr>
        <sz val="16"/>
        <rFont val="TH SarabunPSK"/>
        <family val="2"/>
      </rPr>
      <t xml:space="preserve">  หรือ (หัก) รายการกระทบยอดอื่น ๆ </t>
    </r>
  </si>
  <si>
    <t xml:space="preserve">               (นางจิดาภา   แสงแก้ว)                        (พงศธร   รัตนโชติคุณ)                                       (นางสกุลตรา  บุตรที)</t>
  </si>
  <si>
    <t>ปีงบประมาณ 2559</t>
  </si>
  <si>
    <t>เงินรับฝาก - เงินประกันซองสอบราคา</t>
  </si>
  <si>
    <t>เงินรับฝาก  -  ค่ารักษาพยาบาล</t>
  </si>
  <si>
    <t>(6)  ค่าภาคหลวงแร่</t>
  </si>
  <si>
    <t>(7)  ค่าธรรมเนียมจดทะเบียนสิทธิและนิติกรรมที่ดิน</t>
  </si>
  <si>
    <t>(8)  ค่าภาคหลวงปิโตรเลียม</t>
  </si>
  <si>
    <t>(9)  เงินที่เก็บตามกฎหมายว่าด้วยอุทยานแห่งชาติ</t>
  </si>
  <si>
    <t>(10)  ค่าธรรมเนียมน้ำบาดาลและใช้น้ำบาดาล</t>
  </si>
  <si>
    <t xml:space="preserve">(1)  ภาษีมูลค่าเพิ่มตาม พ.ร.บ.กำหนดแผนฯ </t>
  </si>
  <si>
    <t>ไม่ใส่ 91560  ใช้ไหม</t>
  </si>
  <si>
    <t xml:space="preserve">(6) ค่าปรับอื่น ๆ </t>
  </si>
  <si>
    <t>เงินรับฝาก - เงินประกันสัญญา</t>
  </si>
  <si>
    <t>เงินรับฝาก - ภาษีหัก ณ  ที่จ่าย</t>
  </si>
  <si>
    <t xml:space="preserve"> - เงินสะสม (รับคืนเงินรายจ่ายปี 58)</t>
  </si>
  <si>
    <t>เงินรับฝาก ส่วนลด 6%</t>
  </si>
  <si>
    <t>ลูกหนี้เงินยืมเงินสะสม</t>
  </si>
  <si>
    <t>เงินรับฝาก - ภาษีหน้าฎีกา  (คืนเสาเข็ม)</t>
  </si>
  <si>
    <t>เงินรับฝาก - โครงการเศรษฐกิจชุมชน</t>
  </si>
  <si>
    <t>เงินรับฝาก - ส่วนลด 6%</t>
  </si>
  <si>
    <t>เงินรับฝาก - ค่ารักษาพยาบาล</t>
  </si>
  <si>
    <t>เงินอุดหนุนเฉพาะกิจ (โครงการก่อสร้าง ศพด.)</t>
  </si>
  <si>
    <t>เงินรับฝาก - เงินทุนเศรษฐกิจชุมชน</t>
  </si>
  <si>
    <t xml:space="preserve">                                  ปลัดองค์การบริหารส่วนตำบลนาขุม</t>
  </si>
  <si>
    <t xml:space="preserve"> ตำแหน่ง ผู้อำนวยการกองคลัง</t>
  </si>
  <si>
    <t xml:space="preserve">               ผู้อำนวยการกองคลัง       รองปลัดองค์การบริหารส่วนตำบล  รักษาราชการแทน          นายกองค์การบริหารส่วนตำบลนาขุม</t>
  </si>
  <si>
    <t xml:space="preserve">                ผู้อำนวยการกองคลัง       รองปลัดองค์การบริหารส่วนตำบล  รักษาราชการแทน       นายกองค์การบริหารส่วนตำบลนาขุม</t>
  </si>
  <si>
    <t>30  มิถุนายน   2559</t>
  </si>
  <si>
    <t xml:space="preserve">  30  มิถุนายน  2559</t>
  </si>
  <si>
    <t>เลขที่บัญชี   537-0-029731-7</t>
  </si>
  <si>
    <t xml:space="preserve">  31  กรกฎาคม  2559</t>
  </si>
  <si>
    <t>เงินอุดหนุนเฉพาะกิจ (โครงการก่อสร้างประปาหมู่บ้าน ม.2 )</t>
  </si>
  <si>
    <t xml:space="preserve">               ผู้อำนวยการกองคลัง                            ปลัดองค์การบริหารส่วนตำบลนาขุม</t>
  </si>
  <si>
    <t xml:space="preserve">         หัวหน้าสำนักปลัด  รักษาราชการแทน      รองปลัดองค์การบริหารส่วนตำบล  รักษาราชการแทน  นายกองค์การบริหารส่วนตำบลนาขุม</t>
  </si>
  <si>
    <t xml:space="preserve">               (นายธิตติธร   อ่อนวงษ์)                             (พงศธร   รัตนโชติคุณ)                             (นางสกุลตรา  บุตรที)</t>
  </si>
  <si>
    <t xml:space="preserve">               (นายธิตติธร   อ่อนวงษ์)                             (พงศธร   รัตนโชติคุณ)                                        (นางสกุลตรา  บุตรที)</t>
  </si>
  <si>
    <t xml:space="preserve">                                                                    พ.จ.อ.</t>
  </si>
  <si>
    <t xml:space="preserve">บวก :  หรือ (หัก) รายการกระทบยอดอื่น ๆ    </t>
  </si>
  <si>
    <t>15873616</t>
  </si>
  <si>
    <t>เลขที่บัญชี  01673-2-00150-1</t>
  </si>
  <si>
    <t>บัญชี   เงินฝากประจำ 12  เดือน</t>
  </si>
  <si>
    <t>เลขที่บัญชี   30673-4-16760-6</t>
  </si>
  <si>
    <t xml:space="preserve">    ตำแหน่ง  นักวิชาการเงินและบัญชีปฏิบัติการ</t>
  </si>
  <si>
    <t>เลขที่บัญชี  01673-2-57408-9</t>
  </si>
  <si>
    <t xml:space="preserve">    ตำแหน่ง   นักวิชาการเงินและบัญชีปฏิบัติการ</t>
  </si>
  <si>
    <t>เลขที่บัญชี  537-2-05149-3</t>
  </si>
  <si>
    <t>01673-2-00150-1</t>
  </si>
  <si>
    <t>30673-4-16760-6</t>
  </si>
  <si>
    <t>01673-2-57408-9</t>
  </si>
  <si>
    <t>537-2-05149-3</t>
  </si>
  <si>
    <t xml:space="preserve">     ตำแหน่ง  นักวิชาการเงินและบัญชีปฏิบัติการ</t>
  </si>
  <si>
    <t>15873830</t>
  </si>
  <si>
    <t>เงินรับฝากประกันสังคม 130.- (ของปี 58 จำนวน  5  บาท  ของสันติ 125.- บาท)</t>
  </si>
  <si>
    <t>110203</t>
  </si>
  <si>
    <t>110201</t>
  </si>
  <si>
    <t>110202</t>
  </si>
  <si>
    <t>ลูกหนี้ - เงินยืมเงินทุนเศรษฐกิจชุมชน</t>
  </si>
  <si>
    <t>113500</t>
  </si>
  <si>
    <t>140300</t>
  </si>
  <si>
    <t>300000</t>
  </si>
  <si>
    <t>320000</t>
  </si>
  <si>
    <t>210402</t>
  </si>
  <si>
    <t>215000</t>
  </si>
  <si>
    <t xml:space="preserve">                ผู้อำนวยการกองคลัง                            ปลัดองค์การบริหารส่วนตำบลนาขุม</t>
  </si>
  <si>
    <t>เงินรับฝาก - โครงการเศรษฐกิจชุมชน (ลูกหนี้)</t>
  </si>
  <si>
    <t>ผู้อำนวยการกองคลัง</t>
  </si>
  <si>
    <t xml:space="preserve">                                                    พ.จ.อ.</t>
  </si>
  <si>
    <t>(พงศธร   รัตนโชติคุณ)</t>
  </si>
  <si>
    <t>องค์การบริหารส่วนตำบลนาขมุ</t>
  </si>
  <si>
    <t>รายงาน รับ - จ่ายเงิน</t>
  </si>
  <si>
    <t>ที่เกิดขึ้นจริง</t>
  </si>
  <si>
    <t>(บาท)</t>
  </si>
  <si>
    <t>เงินอุดหนุนระบุ</t>
  </si>
  <si>
    <t>เฉพาะกิจ (บาท)</t>
  </si>
  <si>
    <t>วัตถุประสงค์/</t>
  </si>
  <si>
    <t>เงินรายรับ (หมายเหตุ 1)</t>
  </si>
  <si>
    <t>เงินเดือน (ฝ่ายการเมือง)</t>
  </si>
  <si>
    <t>เงินเดือน (ฝ่ายประจำ)</t>
  </si>
  <si>
    <t>511000</t>
  </si>
  <si>
    <t>521000</t>
  </si>
  <si>
    <t>522000</t>
  </si>
  <si>
    <t>531000</t>
  </si>
  <si>
    <t>532000</t>
  </si>
  <si>
    <t>533000</t>
  </si>
  <si>
    <t>534000</t>
  </si>
  <si>
    <t>541000</t>
  </si>
  <si>
    <t>542000</t>
  </si>
  <si>
    <t>551000</t>
  </si>
  <si>
    <t>561000</t>
  </si>
  <si>
    <t>410000</t>
  </si>
  <si>
    <t>412000</t>
  </si>
  <si>
    <t>413000</t>
  </si>
  <si>
    <t>415000</t>
  </si>
  <si>
    <t>421000</t>
  </si>
  <si>
    <t>431000</t>
  </si>
  <si>
    <t>215001</t>
  </si>
  <si>
    <t>215013</t>
  </si>
  <si>
    <t>215016</t>
  </si>
  <si>
    <t>215008</t>
  </si>
  <si>
    <t>-  เงินรับฝากส่วนลดในการจัดเก็บภาษีบำรุงท้องที่ 6%</t>
  </si>
  <si>
    <t>215005</t>
  </si>
  <si>
    <t>310000</t>
  </si>
  <si>
    <t>113100</t>
  </si>
  <si>
    <t>411000</t>
  </si>
  <si>
    <t>411001</t>
  </si>
  <si>
    <t>411002</t>
  </si>
  <si>
    <t>411003</t>
  </si>
  <si>
    <t>412103</t>
  </si>
  <si>
    <t>412210</t>
  </si>
  <si>
    <t>412299</t>
  </si>
  <si>
    <t>(6)  ค่าธรรมเนียมอื่น ๆ</t>
  </si>
  <si>
    <t>412199</t>
  </si>
  <si>
    <t>412128</t>
  </si>
  <si>
    <t>412202</t>
  </si>
  <si>
    <t>(5)  รายได้จากทรัพย์สินอื่น ๆ</t>
  </si>
  <si>
    <t>413001</t>
  </si>
  <si>
    <t>413002</t>
  </si>
  <si>
    <t>413003</t>
  </si>
  <si>
    <t>413004</t>
  </si>
  <si>
    <t>413999</t>
  </si>
  <si>
    <t>414000</t>
  </si>
  <si>
    <t>414003</t>
  </si>
  <si>
    <t>414004</t>
  </si>
  <si>
    <t xml:space="preserve">(4)  รายได้จากสาธารณูปโภคอื่น ๆ </t>
  </si>
  <si>
    <t>414999</t>
  </si>
  <si>
    <t>(3)  รายได้จากสาธารณูปโภคและการพาณิชย์</t>
  </si>
  <si>
    <t>414006</t>
  </si>
  <si>
    <t>415003</t>
  </si>
  <si>
    <t>415004</t>
  </si>
  <si>
    <t>415005</t>
  </si>
  <si>
    <t>415999</t>
  </si>
  <si>
    <t>416000</t>
  </si>
  <si>
    <t>416001</t>
  </si>
  <si>
    <t>420000</t>
  </si>
  <si>
    <t>(1)  ภาษีและค่าธรรมเนียมรถยนต์และล้อเลื่อน</t>
  </si>
  <si>
    <t>421001</t>
  </si>
  <si>
    <t>421002</t>
  </si>
  <si>
    <t>(2)  ภาษีมูลค่าเพิ่มตาม พ.ร.บ. จัดสรรรายได้ฯ</t>
  </si>
  <si>
    <t>421004</t>
  </si>
  <si>
    <t>421005</t>
  </si>
  <si>
    <t>421006</t>
  </si>
  <si>
    <t>421007</t>
  </si>
  <si>
    <t>421012</t>
  </si>
  <si>
    <t>421015</t>
  </si>
  <si>
    <t>421013</t>
  </si>
  <si>
    <t>421014</t>
  </si>
  <si>
    <t>421017</t>
  </si>
  <si>
    <t>430000</t>
  </si>
  <si>
    <t>ลูกหนี้เงินยืม</t>
  </si>
  <si>
    <t>211000</t>
  </si>
  <si>
    <t>เงินรับฝากส่วนลดในการจัดเก็บภาษีบำรุงท้องที่ 6%</t>
  </si>
  <si>
    <t>(1)  เงินอุดหนุนทั่วไป สำหรับดำเนินการตามอำนาจหน้าที่ฯลฯ</t>
  </si>
  <si>
    <t>431002</t>
  </si>
  <si>
    <t xml:space="preserve"> - เงินสะสม (รับคืนเงินรายจ่ายปี 59)</t>
  </si>
  <si>
    <t xml:space="preserve">งบทดลอง </t>
  </si>
  <si>
    <t xml:space="preserve">         หัวหน้าสำนักปลัด  รักษาราชการแทน      รองปลัดองค์การบริหารส่วนตำบล  รักษาราชการแทน    นายกองค์การบริหารส่วนตำบลนาขุม</t>
  </si>
  <si>
    <t xml:space="preserve">               (นายธิตติธร   อ่อนวงษ์)                             (พงศธร   รัตนโชติคุณ)                                           (นางสกุลตรา  บุตรที)</t>
  </si>
  <si>
    <t>เงินยืมเป็นเงินยืมจำนวนเต็ม</t>
  </si>
  <si>
    <t>แต่ที่ใส่ในรายจ่ายใส่เท่าที่จ่ายจริงหลังหักส่งใช้คืนแล้ว</t>
  </si>
  <si>
    <t>รายจ่ายค้างจ่าย (หมายเหตุ 2)</t>
  </si>
  <si>
    <t>หมายเหตุ  1</t>
  </si>
  <si>
    <t>รายละเอียด ประกอบงบทดลองและรายงานรับ - จ่ายเงิน</t>
  </si>
  <si>
    <t>หมวดที่จ่าย</t>
  </si>
  <si>
    <t>ฎีกาค้างจ่าย(หมายเหตุ3)</t>
  </si>
  <si>
    <t>เงินรับฝาก (หมายเหตุ 4)</t>
  </si>
  <si>
    <t xml:space="preserve">      รายรับ                        รายจ่าย</t>
  </si>
  <si>
    <t>190001</t>
  </si>
  <si>
    <t>213000</t>
  </si>
  <si>
    <t>ฎีกาค้างจ่าย (หมายเหตุ 3)</t>
  </si>
  <si>
    <t>นายธิตติวุฒิ  พุฒลา</t>
  </si>
  <si>
    <t>นายธิตติธร  อ่อนวงษ์</t>
  </si>
  <si>
    <t>เงินยืมโครงการป้องกันและแก้ไขปัญหายาเสพติด</t>
  </si>
  <si>
    <t>คชจ.ในการเดินทางไปราชการโครงการ</t>
  </si>
  <si>
    <t>พัฒนามาตรฐานการตรวจงานจ้าง จ.นครสวรรค์</t>
  </si>
  <si>
    <t>ปีงบประมาณ  2560   ประจำเดือน พฤศจิกายน 2559</t>
  </si>
  <si>
    <t xml:space="preserve">- ลูกหนี้เงินยืม </t>
  </si>
  <si>
    <t>ในเดือนนี้ ลูกหนี้ที่ยังค้าง 758,800 - 780,420   =  21,620</t>
  </si>
  <si>
    <t>เงินฝาก ธกส. (ประจำ12  เดือน)   30673-4-16760-6</t>
  </si>
  <si>
    <t>เงินเกินบัญชี</t>
  </si>
  <si>
    <t>216001</t>
  </si>
  <si>
    <t xml:space="preserve">   (นายธิตติธร   อ่อนวงษ์)</t>
  </si>
  <si>
    <t>หัวหน้าสำนักปลัด  รักษาราชการแทน</t>
  </si>
  <si>
    <t>ปีงบประมาณ  2560   ประจำเดือน  ธันวาคม  2559</t>
  </si>
  <si>
    <t xml:space="preserve">         หัวหน้าสำนักปลัด  รักษาราชการแทน      รองปลัดองค์การบริหารส่วนตำบล  รักษาราชการแทน     นายกองค์การบริหารส่วนตำบลนาขุม</t>
  </si>
  <si>
    <t xml:space="preserve">               (นายธิตติธร   อ่อนวงษ์)                             (พงศธร   รัตนโชติคุณ)                                     (นางสกุลตรา  บุตรที)</t>
  </si>
  <si>
    <t>เงินอุดหนุนเฉพาะกิจค้างจ่าย  (เยี้งยังชีพผู้สูงอายุ)</t>
  </si>
  <si>
    <t>เงินอุดหนุนเฉพาะกิจค้างจ่าย  (เยี้งยังชีพผู้พิการ)</t>
  </si>
  <si>
    <t>เงินอุดหนุนเฉพาะกิจค้างจ่าย  (สนับสนุน ศพด.)</t>
  </si>
  <si>
    <t>เงินอุดหนุนเฉพาะกิจค้างจ่าย  (โครงการป้องกันไฟป่า)</t>
  </si>
  <si>
    <t>เงินอุดหนุนเฉพาะกิจค้างจ่าย  (ยาเสพติด)</t>
  </si>
  <si>
    <t>18000</t>
  </si>
  <si>
    <t>14400</t>
  </si>
  <si>
    <t>25200</t>
  </si>
  <si>
    <t>15600</t>
  </si>
  <si>
    <t xml:space="preserve">  </t>
  </si>
  <si>
    <t>ปีงบประมาณ  2560   ประจำเดือน  มกราคม  2560</t>
  </si>
  <si>
    <t>ลูกหนี้เงินยืม- เงินสะสม</t>
  </si>
  <si>
    <t>เงินรับฝากอื่นๆ (ค่ารักษาพยาบาล)</t>
  </si>
  <si>
    <t>215999</t>
  </si>
  <si>
    <t>พ.จ.อ. พงศธร รัตนโชติคุณ</t>
  </si>
  <si>
    <t>ปีงบประมาณ  2560   ประจำเดือน  กุมภาพันธ์  2560</t>
  </si>
  <si>
    <t>รายได้จากทุน</t>
  </si>
  <si>
    <t>113700</t>
  </si>
  <si>
    <t xml:space="preserve">  ณ  วันที่  31  มีนาคม  2560</t>
  </si>
  <si>
    <t>ณ วันที่  31  มีนาคม  2560</t>
  </si>
  <si>
    <t>=d89-d91</t>
  </si>
  <si>
    <t xml:space="preserve"> - ลูกหนี้ เงินรับฝาก - เงินทุนเศรษฐกิจชุมชน</t>
  </si>
  <si>
    <t>เงินยืมเงินรางวัลและค่าตอบแทนในโครงการแข่งขันกีฬา</t>
  </si>
  <si>
    <t>ต้านภัยยาเสพติด</t>
  </si>
  <si>
    <t>นายกิตติพงษ์  คำปล้อง</t>
  </si>
  <si>
    <t>เงินยืมค่าใช้จ่ายในการเดินทางไปราชการเพื่อเข้าร่วม</t>
  </si>
  <si>
    <t>ประชุมสมัชชา</t>
  </si>
  <si>
    <t>นางจีรภา  คำสีทิพย์</t>
  </si>
  <si>
    <t>ในเดือนนี้ ลูกหนี้ที่ยังค้าง 2435078 - 2,5147,48   =  82400</t>
  </si>
  <si>
    <t>ณ วันที่ 31  มีนาคม   2560</t>
  </si>
  <si>
    <t xml:space="preserve">  ณ  วันที่ 30  เมษายน 2560</t>
  </si>
  <si>
    <r>
      <t>บวก :</t>
    </r>
    <r>
      <rPr>
        <sz val="16"/>
        <rFont val="TH SarabunPSK"/>
        <family val="2"/>
      </rPr>
      <t xml:space="preserve">  หรือ (หัก) รายการกระทบยอดอื่น ๆ   </t>
    </r>
  </si>
  <si>
    <t>ปีงบประมาณ  2560   ประจำเดือน เมษายน  2560</t>
  </si>
  <si>
    <t>ณ วันที่  30  เมษายน  2560</t>
  </si>
  <si>
    <t>เงินรับฝากอื่นๆ (ค่าหุ้น เงินกู้ สหกรณ์กรมฯ)</t>
  </si>
  <si>
    <t xml:space="preserve">  ณ  วันที่ 31  พฤษภาคม  2560</t>
  </si>
  <si>
    <t>เงินอุดหนุนระบุวัตถุประสงค์/เฉพาะกิจจากหน่วยงานอื่น(โครงการฝึกอบรมอาชีพ</t>
  </si>
  <si>
    <t>คนพิการและผู้ดูแลคนพิการ (น้ำยาเอนกประสงค์)</t>
  </si>
  <si>
    <t>คนพิการและผู้ดูแลคนพิการ (แปรรูปมะขาม)</t>
  </si>
  <si>
    <t>เงินอุดหนุนระบุวัตถุประสงค์/เฉพาะกิจจากหน่วยงานอื่น(โครงการสนับสนุนการดำเนินงาน</t>
  </si>
  <si>
    <t>ณ วันที่  31  พฤษภาคม   2560</t>
  </si>
  <si>
    <t>(2)  ภาษีมูลค่าเพิ่มตาม พ.ร.บ. จัดสรรรายได้ฯ (1/9)</t>
  </si>
  <si>
    <t>ยอดที่เขย่งจะเป็นยอดที่ไม่ได้ใส่เงินอุดหนุนเฉพาะกิจ</t>
  </si>
  <si>
    <t xml:space="preserve">     เงินอุดหนุนระบุวัตถุประสงค์/เฉพาะกิจจากหน่วยงานอื่น</t>
  </si>
  <si>
    <t>ปีงบประมาณ  2560   ประจำเดือน พฤษภาคม  2560</t>
  </si>
  <si>
    <t>และการจัดบริการศูนย์บริการคนพิการตำบลนาขุม ประจำปี 2560</t>
  </si>
  <si>
    <t>เงินอุดหนุนระบุวัตถุประสงค์ (น้ำยาเอนกประสงค์)</t>
  </si>
  <si>
    <t>เงินอุดหนุนระบุวัตถุประสงค์ (แปรรูปมะขาม)</t>
  </si>
  <si>
    <t>เงินอุดหนุนระบุวัตถุประสงค์ (โครงการสนับสนุน)</t>
  </si>
  <si>
    <t>การดำเนินงานฯ ตำบลนาขุม ประจำปี 2560</t>
  </si>
  <si>
    <t>441002</t>
  </si>
  <si>
    <t>ยอดคงเหลือตามรายงานธนาคาร ณ วันที่  30  มิถุนายน  2560</t>
  </si>
  <si>
    <t>บวก :  หรือ (หัก) รายการกระทบยอดอื่น ๆ     (หัก รายรับที่ยังไม่ได้รับเข้า 400+23,650.70)</t>
  </si>
  <si>
    <t>ยอดคงเหลือตามบัญชี ณ. วันที่  30 มิถุนายน  2560</t>
  </si>
  <si>
    <t>ลงชื่อ……………....….………วันที่ 30 มิถุนายน  2560</t>
  </si>
  <si>
    <t>ลงชื่อ……...................……………..วันที่ 30 มิถุนายน  2560</t>
  </si>
  <si>
    <t xml:space="preserve">                                                            ลงชื่อ…….......……………...วันที่ 30 มิถุนายน 2560</t>
  </si>
  <si>
    <t>ยอดคงเหลือตามรายงานธนาคาร ณ วันที่ 30 มิถุนายน 2560</t>
  </si>
  <si>
    <t>11  มิถุนายน   2559</t>
  </si>
  <si>
    <t>26  มิถุนายน  2560</t>
  </si>
  <si>
    <t>19888124</t>
  </si>
  <si>
    <t>ยอดคงเหลือตามบัญชี ณ. วันที่ 30  มิถุนายน 2560</t>
  </si>
  <si>
    <t>ลงชื่อ……………....….………วันที่ 30  มิถุนายน 2560</t>
  </si>
  <si>
    <t>ลงชื่อ……………....….……….วันที่ 30 มิถุนายน 2560</t>
  </si>
  <si>
    <t xml:space="preserve">                                                            ลงชื่อ…….......……………...วันที่ 30  มิถุนายน 2560</t>
  </si>
  <si>
    <t>บวก :  หรือ (หัก) รายการกระทบยอดอื่น ๆ   (หัก ดอกเบี้ยที่ยังไม่ได้รับเข้าเป็นรายได้ 4,462.51)</t>
  </si>
  <si>
    <t>ยอดคงเหลือตามรายงานธนาคาร ณ วันที่ 30  มิถุนายน 2560</t>
  </si>
  <si>
    <t xml:space="preserve">                                                            ลงชื่อ…….......……………..วันที่ 30  มิถุนายน 2560</t>
  </si>
  <si>
    <t>ยอดคงเหลือตามบัญชี ณ. วันที่  30  มิถุนายน  2560</t>
  </si>
  <si>
    <t xml:space="preserve">                                                            ลงชื่อ…….......……………..วันที่ 30 มิถุนายน 2560</t>
  </si>
  <si>
    <t>ลงชื่อ……………....….………วันที่ 30 มิถุนายน 2560</t>
  </si>
  <si>
    <t xml:space="preserve">                                                            ลงชื่อ…….......……………..วันที่  30  มิถุนายน 2560</t>
  </si>
  <si>
    <t xml:space="preserve">  ณ  วันที่ 30  มิถุนายน  2560</t>
  </si>
  <si>
    <t>ปีงบประมาณ  2560   ประจำเดือน มิถุนายน  2560</t>
  </si>
  <si>
    <t>ณ วันที่  30  มิถุนายน   2560</t>
  </si>
  <si>
    <t>เงินรับฝาก - เงินอุดหนุนเฉพาะกิจ ศพด.</t>
  </si>
  <si>
    <t>ณ วันที่ 30 มิถุนายน  2560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</si>
</sst>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0_ ;\-#,##0.00\ "/>
    <numFmt numFmtId="189" formatCode="_-* #,##0.00_-;\-* #,##0.00_-;_-* &quot;-&quot;_-;_-@_-"/>
  </numFmts>
  <fonts count="18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u/>
      <sz val="14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u/>
      <sz val="16"/>
      <name val="TH SarabunPSK"/>
      <family val="2"/>
    </font>
    <font>
      <b/>
      <u/>
      <sz val="16"/>
      <name val="TH SarabunPSK"/>
      <family val="2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sz val="14"/>
      <color rgb="FFFF0000"/>
      <name val="TH SarabunPSK"/>
      <family val="2"/>
    </font>
    <font>
      <sz val="14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5" fillId="0" borderId="0"/>
  </cellStyleXfs>
  <cellXfs count="550">
    <xf numFmtId="0" fontId="0" fillId="0" borderId="0" xfId="0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43" fontId="3" fillId="0" borderId="0" xfId="0" applyNumberFormat="1" applyFont="1" applyBorder="1" applyAlignment="1"/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43" fontId="3" fillId="0" borderId="0" xfId="1" applyFont="1" applyFill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3" fontId="3" fillId="0" borderId="2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49" fontId="3" fillId="0" borderId="5" xfId="0" applyNumberFormat="1" applyFont="1" applyFill="1" applyBorder="1" applyAlignment="1">
      <alignment horizontal="center" vertical="center"/>
    </xf>
    <xf numFmtId="43" fontId="3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3" fontId="3" fillId="0" borderId="2" xfId="1" applyNumberFormat="1" applyFont="1" applyFill="1" applyBorder="1" applyAlignment="1">
      <alignment horizontal="right" vertical="center"/>
    </xf>
    <xf numFmtId="43" fontId="3" fillId="0" borderId="6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/>
    <xf numFmtId="49" fontId="3" fillId="0" borderId="0" xfId="1" applyNumberFormat="1" applyFont="1" applyFill="1" applyBorder="1" applyAlignment="1">
      <alignment horizontal="left" vertical="center"/>
    </xf>
    <xf numFmtId="43" fontId="0" fillId="0" borderId="0" xfId="1" applyFont="1"/>
    <xf numFmtId="43" fontId="0" fillId="0" borderId="0" xfId="0" applyNumberFormat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vertical="center"/>
    </xf>
    <xf numFmtId="43" fontId="3" fillId="0" borderId="1" xfId="1" applyFont="1" applyFill="1" applyBorder="1" applyAlignment="1">
      <alignment horizontal="right" vertical="center"/>
    </xf>
    <xf numFmtId="188" fontId="3" fillId="0" borderId="2" xfId="1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188" fontId="3" fillId="0" borderId="1" xfId="1" applyNumberFormat="1" applyFont="1" applyFill="1" applyBorder="1" applyAlignment="1">
      <alignment vertical="center"/>
    </xf>
    <xf numFmtId="188" fontId="3" fillId="0" borderId="2" xfId="1" applyNumberFormat="1" applyFont="1" applyFill="1" applyBorder="1" applyAlignment="1">
      <alignment horizontal="right" vertical="center"/>
    </xf>
    <xf numFmtId="188" fontId="3" fillId="0" borderId="1" xfId="1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vertical="center"/>
    </xf>
    <xf numFmtId="43" fontId="3" fillId="0" borderId="12" xfId="1" applyFont="1" applyFill="1" applyBorder="1" applyAlignment="1">
      <alignment horizontal="right" vertical="center"/>
    </xf>
    <xf numFmtId="189" fontId="3" fillId="0" borderId="12" xfId="1" applyNumberFormat="1" applyFont="1" applyFill="1" applyBorder="1" applyAlignment="1">
      <alignment vertical="center"/>
    </xf>
    <xf numFmtId="188" fontId="3" fillId="0" borderId="12" xfId="1" applyNumberFormat="1" applyFont="1" applyFill="1" applyBorder="1" applyAlignment="1">
      <alignment vertical="center"/>
    </xf>
    <xf numFmtId="187" fontId="3" fillId="0" borderId="0" xfId="1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left" vertical="center"/>
    </xf>
    <xf numFmtId="188" fontId="3" fillId="0" borderId="0" xfId="1" applyNumberFormat="1" applyFont="1" applyFill="1" applyBorder="1" applyAlignment="1">
      <alignment horizontal="right" vertical="center"/>
    </xf>
    <xf numFmtId="189" fontId="3" fillId="0" borderId="1" xfId="1" applyNumberFormat="1" applyFont="1" applyFill="1" applyBorder="1" applyAlignment="1">
      <alignment horizontal="right" vertical="center"/>
    </xf>
    <xf numFmtId="187" fontId="3" fillId="0" borderId="0" xfId="1" applyNumberFormat="1" applyFont="1" applyFill="1" applyBorder="1" applyAlignment="1">
      <alignment horizontal="left" vertical="center"/>
    </xf>
    <xf numFmtId="4" fontId="3" fillId="0" borderId="1" xfId="1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188" fontId="3" fillId="0" borderId="0" xfId="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right" vertical="center"/>
    </xf>
    <xf numFmtId="187" fontId="3" fillId="0" borderId="14" xfId="1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0" xfId="1" applyNumberFormat="1" applyFont="1" applyFill="1" applyBorder="1" applyAlignment="1">
      <alignment horizontal="right" vertical="center"/>
    </xf>
    <xf numFmtId="189" fontId="3" fillId="0" borderId="8" xfId="1" applyNumberFormat="1" applyFont="1" applyFill="1" applyBorder="1" applyAlignment="1">
      <alignment vertical="center"/>
    </xf>
    <xf numFmtId="4" fontId="3" fillId="0" borderId="8" xfId="1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/>
    </xf>
    <xf numFmtId="43" fontId="3" fillId="0" borderId="0" xfId="0" applyNumberFormat="1" applyFont="1" applyFill="1" applyAlignment="1">
      <alignment vertical="center"/>
    </xf>
    <xf numFmtId="43" fontId="3" fillId="0" borderId="0" xfId="1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/>
    </xf>
    <xf numFmtId="43" fontId="4" fillId="0" borderId="0" xfId="1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/>
    </xf>
    <xf numFmtId="188" fontId="3" fillId="0" borderId="12" xfId="0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43" fontId="3" fillId="0" borderId="8" xfId="1" applyFont="1" applyFill="1" applyBorder="1" applyAlignment="1">
      <alignment horizontal="right" vertical="center"/>
    </xf>
    <xf numFmtId="43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" fontId="3" fillId="0" borderId="0" xfId="0" applyNumberFormat="1" applyFont="1" applyFill="1" applyAlignment="1">
      <alignment horizontal="center" vertical="center"/>
    </xf>
    <xf numFmtId="187" fontId="9" fillId="0" borderId="0" xfId="1" applyNumberFormat="1" applyFont="1" applyFill="1" applyAlignment="1">
      <alignment horizontal="center"/>
    </xf>
    <xf numFmtId="43" fontId="10" fillId="0" borderId="0" xfId="1" applyFont="1" applyFill="1"/>
    <xf numFmtId="0" fontId="3" fillId="0" borderId="0" xfId="0" applyFont="1" applyFill="1"/>
    <xf numFmtId="49" fontId="9" fillId="0" borderId="15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 vertical="center"/>
    </xf>
    <xf numFmtId="43" fontId="2" fillId="2" borderId="7" xfId="1" applyFont="1" applyFill="1" applyBorder="1" applyAlignment="1">
      <alignment horizontal="center" vertical="center"/>
    </xf>
    <xf numFmtId="43" fontId="10" fillId="0" borderId="0" xfId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3" fontId="2" fillId="0" borderId="11" xfId="1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0" fontId="2" fillId="0" borderId="7" xfId="0" applyFont="1" applyFill="1" applyBorder="1"/>
    <xf numFmtId="49" fontId="10" fillId="0" borderId="4" xfId="0" applyNumberFormat="1" applyFont="1" applyFill="1" applyBorder="1" applyAlignment="1">
      <alignment horizontal="center"/>
    </xf>
    <xf numFmtId="43" fontId="10" fillId="0" borderId="4" xfId="1" applyFont="1" applyFill="1" applyBorder="1" applyAlignment="1">
      <alignment horizontal="right"/>
    </xf>
    <xf numFmtId="43" fontId="10" fillId="2" borderId="4" xfId="1" applyFont="1" applyFill="1" applyBorder="1" applyAlignment="1">
      <alignment horizontal="right"/>
    </xf>
    <xf numFmtId="43" fontId="10" fillId="2" borderId="0" xfId="1" applyFont="1" applyFill="1" applyBorder="1" applyAlignment="1">
      <alignment horizontal="right"/>
    </xf>
    <xf numFmtId="43" fontId="10" fillId="2" borderId="2" xfId="1" applyFont="1" applyFill="1" applyBorder="1" applyAlignment="1">
      <alignment horizontal="right"/>
    </xf>
    <xf numFmtId="43" fontId="10" fillId="0" borderId="2" xfId="1" applyFont="1" applyFill="1" applyBorder="1" applyAlignment="1">
      <alignment horizontal="right"/>
    </xf>
    <xf numFmtId="43" fontId="10" fillId="0" borderId="0" xfId="1" applyFont="1" applyFill="1" applyBorder="1" applyAlignment="1">
      <alignment horizontal="right"/>
    </xf>
    <xf numFmtId="43" fontId="10" fillId="0" borderId="0" xfId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1" xfId="0" applyFont="1" applyFill="1" applyBorder="1"/>
    <xf numFmtId="49" fontId="10" fillId="0" borderId="2" xfId="0" applyNumberFormat="1" applyFont="1" applyFill="1" applyBorder="1" applyAlignment="1">
      <alignment horizontal="center"/>
    </xf>
    <xf numFmtId="0" fontId="10" fillId="0" borderId="1" xfId="0" applyFont="1" applyFill="1" applyBorder="1"/>
    <xf numFmtId="49" fontId="10" fillId="0" borderId="5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43" fontId="2" fillId="0" borderId="8" xfId="1" applyFont="1" applyFill="1" applyBorder="1" applyAlignment="1">
      <alignment horizontal="right"/>
    </xf>
    <xf numFmtId="43" fontId="2" fillId="0" borderId="16" xfId="1" applyFont="1" applyFill="1" applyBorder="1" applyAlignment="1">
      <alignment horizontal="right"/>
    </xf>
    <xf numFmtId="43" fontId="10" fillId="2" borderId="16" xfId="1" applyFont="1" applyFill="1" applyBorder="1" applyAlignment="1">
      <alignment horizontal="right"/>
    </xf>
    <xf numFmtId="43" fontId="10" fillId="0" borderId="16" xfId="1" applyFont="1" applyFill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2" fillId="2" borderId="16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43" fontId="2" fillId="2" borderId="2" xfId="1" applyFont="1" applyFill="1" applyBorder="1" applyAlignment="1">
      <alignment horizontal="right"/>
    </xf>
    <xf numFmtId="0" fontId="2" fillId="0" borderId="11" xfId="0" applyFont="1" applyFill="1" applyBorder="1"/>
    <xf numFmtId="49" fontId="10" fillId="0" borderId="13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10" fillId="0" borderId="0" xfId="0" applyFont="1" applyFill="1" applyBorder="1"/>
    <xf numFmtId="49" fontId="10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43" fontId="10" fillId="0" borderId="8" xfId="1" applyFont="1" applyFill="1" applyBorder="1" applyAlignment="1">
      <alignment horizontal="right"/>
    </xf>
    <xf numFmtId="49" fontId="10" fillId="0" borderId="1" xfId="0" applyNumberFormat="1" applyFont="1" applyFill="1" applyBorder="1"/>
    <xf numFmtId="43" fontId="10" fillId="0" borderId="1" xfId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left"/>
    </xf>
    <xf numFmtId="43" fontId="10" fillId="0" borderId="1" xfId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/>
    </xf>
    <xf numFmtId="43" fontId="10" fillId="0" borderId="2" xfId="1" applyFont="1" applyFill="1" applyBorder="1" applyAlignment="1">
      <alignment horizontal="right" vertical="center"/>
    </xf>
    <xf numFmtId="43" fontId="10" fillId="2" borderId="2" xfId="1" applyFont="1" applyFill="1" applyBorder="1" applyAlignment="1">
      <alignment horizontal="right" vertical="center"/>
    </xf>
    <xf numFmtId="43" fontId="10" fillId="0" borderId="0" xfId="1" applyFont="1" applyFill="1" applyBorder="1" applyAlignment="1">
      <alignment horizontal="right" vertical="center"/>
    </xf>
    <xf numFmtId="43" fontId="10" fillId="0" borderId="1" xfId="1" applyFont="1" applyFill="1" applyBorder="1" applyAlignment="1">
      <alignment horizontal="right"/>
    </xf>
    <xf numFmtId="0" fontId="10" fillId="0" borderId="5" xfId="0" applyFont="1" applyFill="1" applyBorder="1"/>
    <xf numFmtId="0" fontId="2" fillId="0" borderId="10" xfId="0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188" fontId="2" fillId="2" borderId="8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/>
    </xf>
    <xf numFmtId="43" fontId="2" fillId="0" borderId="3" xfId="1" applyFont="1" applyFill="1" applyBorder="1" applyAlignment="1">
      <alignment horizontal="right"/>
    </xf>
    <xf numFmtId="43" fontId="2" fillId="2" borderId="3" xfId="1" applyFont="1" applyFill="1" applyBorder="1" applyAlignment="1">
      <alignment horizontal="right"/>
    </xf>
    <xf numFmtId="43" fontId="10" fillId="0" borderId="8" xfId="1" applyFont="1" applyFill="1" applyBorder="1"/>
    <xf numFmtId="43" fontId="2" fillId="0" borderId="8" xfId="1" applyFont="1" applyFill="1" applyBorder="1"/>
    <xf numFmtId="43" fontId="2" fillId="2" borderId="8" xfId="1" applyFont="1" applyFill="1" applyBorder="1"/>
    <xf numFmtId="43" fontId="2" fillId="2" borderId="1" xfId="1" applyFont="1" applyFill="1" applyBorder="1"/>
    <xf numFmtId="0" fontId="10" fillId="0" borderId="0" xfId="0" applyFont="1" applyFill="1"/>
    <xf numFmtId="188" fontId="3" fillId="0" borderId="0" xfId="1" applyNumberFormat="1" applyFont="1" applyFill="1" applyBorder="1" applyAlignment="1">
      <alignment horizontal="left"/>
    </xf>
    <xf numFmtId="43" fontId="3" fillId="2" borderId="0" xfId="1" applyFont="1" applyFill="1"/>
    <xf numFmtId="0" fontId="10" fillId="0" borderId="0" xfId="0" applyFont="1" applyFill="1" applyAlignment="1">
      <alignment horizontal="center"/>
    </xf>
    <xf numFmtId="43" fontId="3" fillId="0" borderId="0" xfId="1" applyFont="1" applyFill="1"/>
    <xf numFmtId="0" fontId="10" fillId="2" borderId="0" xfId="0" applyFont="1" applyFill="1" applyAlignment="1">
      <alignment horizontal="center"/>
    </xf>
    <xf numFmtId="43" fontId="3" fillId="0" borderId="0" xfId="1" applyFont="1" applyFill="1" applyBorder="1"/>
    <xf numFmtId="0" fontId="10" fillId="0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43" fontId="10" fillId="2" borderId="0" xfId="1" applyFont="1" applyFill="1" applyAlignment="1">
      <alignment horizontal="center"/>
    </xf>
    <xf numFmtId="43" fontId="11" fillId="0" borderId="0" xfId="1" applyFont="1" applyFill="1"/>
    <xf numFmtId="0" fontId="10" fillId="0" borderId="0" xfId="0" applyFont="1" applyFill="1" applyBorder="1" applyAlignment="1">
      <alignment horizontal="left"/>
    </xf>
    <xf numFmtId="43" fontId="3" fillId="0" borderId="0" xfId="0" applyNumberFormat="1" applyFont="1" applyBorder="1" applyAlignment="1">
      <alignment horizontal="left" vertical="center"/>
    </xf>
    <xf numFmtId="43" fontId="10" fillId="0" borderId="0" xfId="1" applyFont="1" applyAlignment="1">
      <alignment horizontal="right"/>
    </xf>
    <xf numFmtId="43" fontId="10" fillId="0" borderId="0" xfId="1" applyNumberFormat="1" applyFont="1" applyAlignment="1">
      <alignment horizontal="right"/>
    </xf>
    <xf numFmtId="43" fontId="3" fillId="0" borderId="0" xfId="1" applyFont="1" applyFill="1" applyBorder="1" applyAlignment="1"/>
    <xf numFmtId="43" fontId="10" fillId="0" borderId="17" xfId="1" applyNumberFormat="1" applyFont="1" applyBorder="1" applyAlignment="1">
      <alignment horizontal="right"/>
    </xf>
    <xf numFmtId="49" fontId="10" fillId="0" borderId="0" xfId="0" applyNumberFormat="1" applyFont="1"/>
    <xf numFmtId="2" fontId="10" fillId="0" borderId="0" xfId="1" applyNumberFormat="1" applyFont="1" applyAlignment="1">
      <alignment horizontal="right"/>
    </xf>
    <xf numFmtId="0" fontId="10" fillId="0" borderId="0" xfId="0" applyFont="1"/>
    <xf numFmtId="49" fontId="9" fillId="0" borderId="9" xfId="0" applyNumberFormat="1" applyFont="1" applyFill="1" applyBorder="1"/>
    <xf numFmtId="0" fontId="9" fillId="0" borderId="4" xfId="0" applyFont="1" applyFill="1" applyBorder="1"/>
    <xf numFmtId="43" fontId="9" fillId="0" borderId="0" xfId="1" applyFont="1" applyFill="1" applyBorder="1" applyAlignment="1">
      <alignment horizontal="left"/>
    </xf>
    <xf numFmtId="0" fontId="3" fillId="0" borderId="0" xfId="0" applyFont="1" applyFill="1" applyBorder="1"/>
    <xf numFmtId="49" fontId="10" fillId="0" borderId="5" xfId="0" applyNumberFormat="1" applyFont="1" applyFill="1" applyBorder="1"/>
    <xf numFmtId="49" fontId="10" fillId="0" borderId="0" xfId="1" applyNumberFormat="1" applyFont="1" applyFill="1" applyBorder="1"/>
    <xf numFmtId="0" fontId="9" fillId="0" borderId="7" xfId="0" applyFont="1" applyFill="1" applyBorder="1" applyAlignment="1">
      <alignment horizontal="center"/>
    </xf>
    <xf numFmtId="43" fontId="9" fillId="0" borderId="0" xfId="1" applyFont="1" applyFill="1" applyBorder="1" applyAlignment="1">
      <alignment horizontal="center"/>
    </xf>
    <xf numFmtId="49" fontId="2" fillId="0" borderId="5" xfId="0" applyNumberFormat="1" applyFont="1" applyFill="1" applyBorder="1"/>
    <xf numFmtId="0" fontId="10" fillId="0" borderId="1" xfId="0" applyNumberFormat="1" applyFont="1" applyFill="1" applyBorder="1" applyAlignment="1">
      <alignment horizontal="center"/>
    </xf>
    <xf numFmtId="49" fontId="12" fillId="0" borderId="5" xfId="0" applyNumberFormat="1" applyFont="1" applyFill="1" applyBorder="1" applyAlignment="1">
      <alignment horizontal="center"/>
    </xf>
    <xf numFmtId="43" fontId="10" fillId="0" borderId="0" xfId="1" applyFont="1" applyFill="1" applyBorder="1" applyAlignment="1">
      <alignment horizontal="left"/>
    </xf>
    <xf numFmtId="49" fontId="2" fillId="0" borderId="10" xfId="0" applyNumberFormat="1" applyFont="1" applyFill="1" applyBorder="1"/>
    <xf numFmtId="0" fontId="10" fillId="0" borderId="15" xfId="0" applyFont="1" applyFill="1" applyBorder="1"/>
    <xf numFmtId="49" fontId="10" fillId="0" borderId="15" xfId="1" applyNumberFormat="1" applyFont="1" applyFill="1" applyBorder="1"/>
    <xf numFmtId="43" fontId="10" fillId="0" borderId="11" xfId="1" applyFont="1" applyFill="1" applyBorder="1" applyAlignment="1">
      <alignment horizontal="center"/>
    </xf>
    <xf numFmtId="49" fontId="13" fillId="0" borderId="9" xfId="0" applyNumberFormat="1" applyFont="1" applyFill="1" applyBorder="1"/>
    <xf numFmtId="0" fontId="10" fillId="0" borderId="3" xfId="0" applyFont="1" applyFill="1" applyBorder="1"/>
    <xf numFmtId="49" fontId="10" fillId="0" borderId="3" xfId="1" applyNumberFormat="1" applyFont="1" applyFill="1" applyBorder="1"/>
    <xf numFmtId="0" fontId="3" fillId="0" borderId="2" xfId="0" applyFont="1" applyFill="1" applyBorder="1"/>
    <xf numFmtId="0" fontId="10" fillId="0" borderId="2" xfId="0" applyFont="1" applyFill="1" applyBorder="1"/>
    <xf numFmtId="49" fontId="10" fillId="0" borderId="5" xfId="1" applyNumberFormat="1" applyFont="1" applyFill="1" applyBorder="1"/>
    <xf numFmtId="49" fontId="10" fillId="0" borderId="5" xfId="1" applyNumberFormat="1" applyFont="1" applyFill="1" applyBorder="1" applyAlignment="1"/>
    <xf numFmtId="0" fontId="10" fillId="0" borderId="0" xfId="0" applyFont="1" applyFill="1" applyBorder="1" applyAlignment="1"/>
    <xf numFmtId="0" fontId="3" fillId="0" borderId="2" xfId="0" applyFont="1" applyFill="1" applyBorder="1" applyAlignment="1"/>
    <xf numFmtId="0" fontId="9" fillId="0" borderId="9" xfId="0" applyFont="1" applyFill="1" applyBorder="1" applyAlignment="1"/>
    <xf numFmtId="0" fontId="9" fillId="0" borderId="3" xfId="0" applyFont="1" applyFill="1" applyBorder="1" applyAlignment="1"/>
    <xf numFmtId="0" fontId="9" fillId="0" borderId="4" xfId="0" applyFont="1" applyFill="1" applyBorder="1" applyAlignment="1"/>
    <xf numFmtId="43" fontId="9" fillId="0" borderId="0" xfId="1" applyFont="1" applyFill="1" applyBorder="1" applyAlignment="1"/>
    <xf numFmtId="43" fontId="11" fillId="0" borderId="0" xfId="1" applyFont="1" applyFill="1" applyBorder="1" applyAlignment="1">
      <alignment horizontal="center"/>
    </xf>
    <xf numFmtId="49" fontId="9" fillId="0" borderId="9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5" xfId="1" applyNumberFormat="1" applyFont="1" applyFill="1" applyBorder="1" applyAlignment="1">
      <alignment horizontal="left"/>
    </xf>
    <xf numFmtId="49" fontId="9" fillId="0" borderId="10" xfId="1" applyNumberFormat="1" applyFont="1" applyFill="1" applyBorder="1" applyAlignment="1">
      <alignment horizontal="left"/>
    </xf>
    <xf numFmtId="188" fontId="10" fillId="0" borderId="0" xfId="1" applyNumberFormat="1" applyFont="1" applyFill="1" applyBorder="1" applyAlignment="1">
      <alignment horizontal="center" vertical="top"/>
    </xf>
    <xf numFmtId="0" fontId="10" fillId="0" borderId="7" xfId="0" applyNumberFormat="1" applyFont="1" applyFill="1" applyBorder="1" applyAlignment="1">
      <alignment horizontal="center"/>
    </xf>
    <xf numFmtId="4" fontId="10" fillId="0" borderId="1" xfId="1" applyNumberFormat="1" applyFont="1" applyFill="1" applyBorder="1" applyAlignment="1">
      <alignment horizontal="right"/>
    </xf>
    <xf numFmtId="49" fontId="9" fillId="0" borderId="9" xfId="1" applyNumberFormat="1" applyFont="1" applyFill="1" applyBorder="1"/>
    <xf numFmtId="0" fontId="9" fillId="0" borderId="3" xfId="0" applyFont="1" applyFill="1" applyBorder="1"/>
    <xf numFmtId="0" fontId="3" fillId="0" borderId="4" xfId="0" applyFont="1" applyFill="1" applyBorder="1"/>
    <xf numFmtId="0" fontId="10" fillId="0" borderId="5" xfId="0" applyFont="1" applyFill="1" applyBorder="1" applyAlignment="1"/>
    <xf numFmtId="0" fontId="10" fillId="0" borderId="2" xfId="0" applyFont="1" applyFill="1" applyBorder="1" applyAlignment="1"/>
    <xf numFmtId="0" fontId="10" fillId="0" borderId="10" xfId="0" applyFont="1" applyFill="1" applyBorder="1" applyAlignment="1"/>
    <xf numFmtId="0" fontId="10" fillId="0" borderId="15" xfId="0" applyFont="1" applyFill="1" applyBorder="1" applyAlignment="1"/>
    <xf numFmtId="0" fontId="10" fillId="0" borderId="13" xfId="0" applyFont="1" applyFill="1" applyBorder="1" applyAlignment="1"/>
    <xf numFmtId="188" fontId="10" fillId="0" borderId="0" xfId="1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/>
    </xf>
    <xf numFmtId="49" fontId="10" fillId="0" borderId="0" xfId="1" applyNumberFormat="1" applyFont="1" applyFill="1" applyBorder="1" applyAlignment="1">
      <alignment horizontal="left"/>
    </xf>
    <xf numFmtId="49" fontId="3" fillId="0" borderId="0" xfId="0" applyNumberFormat="1" applyFont="1" applyFill="1" applyBorder="1"/>
    <xf numFmtId="49" fontId="3" fillId="0" borderId="0" xfId="1" applyNumberFormat="1" applyFont="1" applyFill="1" applyBorder="1"/>
    <xf numFmtId="43" fontId="2" fillId="2" borderId="1" xfId="1" applyFont="1" applyFill="1" applyBorder="1" applyAlignment="1">
      <alignment horizontal="center" vertical="center"/>
    </xf>
    <xf numFmtId="188" fontId="2" fillId="2" borderId="1" xfId="1" applyNumberFormat="1" applyFont="1" applyFill="1" applyBorder="1" applyAlignment="1">
      <alignment horizontal="right"/>
    </xf>
    <xf numFmtId="43" fontId="5" fillId="0" borderId="0" xfId="1" applyFont="1" applyFill="1" applyBorder="1" applyAlignment="1">
      <alignment vertical="center"/>
    </xf>
    <xf numFmtId="43" fontId="10" fillId="2" borderId="0" xfId="0" applyNumberFormat="1" applyFont="1" applyFill="1" applyAlignment="1">
      <alignment horizontal="center"/>
    </xf>
    <xf numFmtId="43" fontId="3" fillId="4" borderId="0" xfId="1" applyFont="1" applyFill="1"/>
    <xf numFmtId="0" fontId="10" fillId="2" borderId="1" xfId="0" applyFont="1" applyFill="1" applyBorder="1"/>
    <xf numFmtId="49" fontId="10" fillId="2" borderId="2" xfId="0" applyNumberFormat="1" applyFont="1" applyFill="1" applyBorder="1" applyAlignment="1">
      <alignment horizontal="center"/>
    </xf>
    <xf numFmtId="43" fontId="10" fillId="0" borderId="0" xfId="1" applyFont="1"/>
    <xf numFmtId="43" fontId="10" fillId="0" borderId="0" xfId="1" applyNumberFormat="1" applyFont="1" applyFill="1" applyAlignment="1">
      <alignment horizontal="right"/>
    </xf>
    <xf numFmtId="43" fontId="3" fillId="0" borderId="0" xfId="1" applyFont="1" applyFill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3" fontId="3" fillId="0" borderId="7" xfId="1" applyNumberFormat="1" applyFont="1" applyFill="1" applyBorder="1" applyAlignment="1">
      <alignment horizontal="center" vertical="center"/>
    </xf>
    <xf numFmtId="43" fontId="3" fillId="0" borderId="1" xfId="1" applyNumberFormat="1" applyFont="1" applyFill="1" applyBorder="1" applyAlignment="1">
      <alignment horizontal="center" vertical="center"/>
    </xf>
    <xf numFmtId="43" fontId="3" fillId="0" borderId="11" xfId="1" applyNumberFormat="1" applyFont="1" applyFill="1" applyBorder="1" applyAlignment="1">
      <alignment horizontal="center" vertical="center"/>
    </xf>
    <xf numFmtId="4" fontId="3" fillId="0" borderId="7" xfId="1" applyNumberFormat="1" applyFont="1" applyFill="1" applyBorder="1" applyAlignment="1">
      <alignment horizontal="right" vertical="center"/>
    </xf>
    <xf numFmtId="4" fontId="3" fillId="0" borderId="11" xfId="1" applyNumberFormat="1" applyFont="1" applyFill="1" applyBorder="1" applyAlignment="1">
      <alignment horizontal="right" vertical="center"/>
    </xf>
    <xf numFmtId="49" fontId="9" fillId="0" borderId="9" xfId="1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5" fontId="10" fillId="0" borderId="5" xfId="0" applyNumberFormat="1" applyFont="1" applyFill="1" applyBorder="1" applyAlignment="1">
      <alignment horizontal="center"/>
    </xf>
    <xf numFmtId="15" fontId="10" fillId="0" borderId="0" xfId="0" applyNumberFormat="1" applyFont="1" applyFill="1" applyBorder="1" applyAlignment="1">
      <alignment horizontal="center"/>
    </xf>
    <xf numFmtId="43" fontId="10" fillId="0" borderId="1" xfId="0" applyNumberFormat="1" applyFont="1" applyFill="1" applyBorder="1" applyAlignment="1">
      <alignment horizontal="center"/>
    </xf>
    <xf numFmtId="188" fontId="10" fillId="0" borderId="0" xfId="1" applyNumberFormat="1" applyFont="1" applyFill="1" applyBorder="1" applyAlignment="1">
      <alignment horizontal="right"/>
    </xf>
    <xf numFmtId="188" fontId="12" fillId="0" borderId="0" xfId="0" applyNumberFormat="1" applyFont="1" applyFill="1" applyBorder="1" applyAlignment="1">
      <alignment horizontal="center"/>
    </xf>
    <xf numFmtId="43" fontId="10" fillId="0" borderId="7" xfId="0" applyNumberFormat="1" applyFont="1" applyFill="1" applyBorder="1" applyAlignment="1">
      <alignment horizontal="center"/>
    </xf>
    <xf numFmtId="49" fontId="10" fillId="0" borderId="10" xfId="0" applyNumberFormat="1" applyFont="1" applyFill="1" applyBorder="1"/>
    <xf numFmtId="4" fontId="10" fillId="0" borderId="11" xfId="1" applyNumberFormat="1" applyFont="1" applyFill="1" applyBorder="1" applyAlignment="1">
      <alignment horizontal="right"/>
    </xf>
    <xf numFmtId="49" fontId="10" fillId="0" borderId="5" xfId="1" applyNumberFormat="1" applyFont="1" applyFill="1" applyBorder="1" applyAlignment="1">
      <alignment horizontal="left"/>
    </xf>
    <xf numFmtId="43" fontId="3" fillId="0" borderId="4" xfId="0" applyNumberFormat="1" applyFont="1" applyFill="1" applyBorder="1"/>
    <xf numFmtId="49" fontId="3" fillId="0" borderId="1" xfId="0" applyNumberFormat="1" applyFont="1" applyFill="1" applyBorder="1" applyAlignment="1">
      <alignment horizontal="left" vertical="center"/>
    </xf>
    <xf numFmtId="188" fontId="3" fillId="0" borderId="7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3" fontId="3" fillId="0" borderId="2" xfId="2" applyFont="1" applyFill="1" applyBorder="1" applyAlignment="1">
      <alignment horizontal="right" vertical="center"/>
    </xf>
    <xf numFmtId="43" fontId="3" fillId="0" borderId="2" xfId="2" applyNumberFormat="1" applyFont="1" applyFill="1" applyBorder="1" applyAlignment="1">
      <alignment horizontal="right" vertical="center"/>
    </xf>
    <xf numFmtId="43" fontId="3" fillId="0" borderId="1" xfId="2" applyFont="1" applyFill="1" applyBorder="1" applyAlignment="1">
      <alignment horizontal="right" vertical="center"/>
    </xf>
    <xf numFmtId="43" fontId="3" fillId="0" borderId="2" xfId="2" applyNumberFormat="1" applyFont="1" applyBorder="1" applyAlignment="1">
      <alignment horizontal="right" vertical="center"/>
    </xf>
    <xf numFmtId="43" fontId="4" fillId="0" borderId="12" xfId="2" applyFont="1" applyFill="1" applyBorder="1" applyAlignment="1">
      <alignment horizontal="center" vertical="center"/>
    </xf>
    <xf numFmtId="43" fontId="4" fillId="0" borderId="12" xfId="2" applyNumberFormat="1" applyFont="1" applyBorder="1" applyAlignment="1">
      <alignment horizontal="center" vertical="center"/>
    </xf>
    <xf numFmtId="43" fontId="4" fillId="0" borderId="0" xfId="2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left" vertical="center"/>
    </xf>
    <xf numFmtId="43" fontId="10" fillId="0" borderId="0" xfId="2" applyNumberFormat="1" applyFont="1" applyAlignment="1">
      <alignment horizontal="right"/>
    </xf>
    <xf numFmtId="43" fontId="3" fillId="0" borderId="0" xfId="2" applyFont="1" applyFill="1" applyBorder="1" applyAlignment="1"/>
    <xf numFmtId="0" fontId="14" fillId="0" borderId="0" xfId="0" applyFont="1"/>
    <xf numFmtId="43" fontId="10" fillId="0" borderId="0" xfId="2" applyFont="1" applyAlignment="1">
      <alignment horizontal="right"/>
    </xf>
    <xf numFmtId="43" fontId="10" fillId="0" borderId="0" xfId="2" applyFont="1" applyFill="1" applyBorder="1" applyAlignment="1">
      <alignment horizontal="right" vertical="center"/>
    </xf>
    <xf numFmtId="43" fontId="10" fillId="0" borderId="0" xfId="2" applyNumberFormat="1" applyFont="1" applyFill="1" applyAlignment="1">
      <alignment horizontal="right"/>
    </xf>
    <xf numFmtId="43" fontId="10" fillId="0" borderId="17" xfId="2" applyNumberFormat="1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188" fontId="3" fillId="0" borderId="0" xfId="1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49" fontId="10" fillId="0" borderId="0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center"/>
    </xf>
    <xf numFmtId="0" fontId="3" fillId="0" borderId="11" xfId="0" applyFont="1" applyBorder="1" applyAlignment="1"/>
    <xf numFmtId="43" fontId="3" fillId="0" borderId="11" xfId="2" applyFont="1" applyFill="1" applyBorder="1" applyAlignment="1"/>
    <xf numFmtId="43" fontId="3" fillId="0" borderId="11" xfId="0" applyNumberFormat="1" applyFont="1" applyBorder="1" applyAlignment="1"/>
    <xf numFmtId="49" fontId="3" fillId="0" borderId="1" xfId="0" applyNumberFormat="1" applyFont="1" applyBorder="1" applyAlignment="1">
      <alignment horizontal="center" vertical="center"/>
    </xf>
    <xf numFmtId="43" fontId="3" fillId="0" borderId="1" xfId="2" applyNumberFormat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horizontal="left" vertical="center"/>
    </xf>
    <xf numFmtId="0" fontId="0" fillId="0" borderId="0" xfId="0" applyAlignment="1"/>
    <xf numFmtId="188" fontId="16" fillId="0" borderId="0" xfId="1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43" fontId="10" fillId="0" borderId="0" xfId="1" applyFont="1" applyAlignment="1">
      <alignment horizontal="center"/>
    </xf>
    <xf numFmtId="43" fontId="10" fillId="0" borderId="17" xfId="1" applyFont="1" applyBorder="1" applyAlignment="1">
      <alignment horizontal="right"/>
    </xf>
    <xf numFmtId="49" fontId="10" fillId="0" borderId="0" xfId="0" applyNumberFormat="1" applyFont="1" applyAlignment="1">
      <alignment horizontal="right"/>
    </xf>
    <xf numFmtId="2" fontId="10" fillId="0" borderId="0" xfId="2" applyNumberFormat="1" applyFont="1" applyAlignment="1">
      <alignment horizontal="center"/>
    </xf>
    <xf numFmtId="0" fontId="10" fillId="0" borderId="0" xfId="0" applyFont="1" applyAlignment="1">
      <alignment horizontal="right"/>
    </xf>
    <xf numFmtId="49" fontId="12" fillId="0" borderId="0" xfId="0" applyNumberFormat="1" applyFont="1" applyAlignment="1">
      <alignment horizontal="left"/>
    </xf>
    <xf numFmtId="49" fontId="12" fillId="0" borderId="0" xfId="0" applyNumberFormat="1" applyFont="1"/>
    <xf numFmtId="0" fontId="10" fillId="0" borderId="1" xfId="0" applyFont="1" applyBorder="1"/>
    <xf numFmtId="15" fontId="10" fillId="0" borderId="1" xfId="0" applyNumberFormat="1" applyFont="1" applyBorder="1" applyAlignment="1">
      <alignment horizontal="center"/>
    </xf>
    <xf numFmtId="43" fontId="2" fillId="2" borderId="0" xfId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right" vertical="center"/>
    </xf>
    <xf numFmtId="188" fontId="3" fillId="6" borderId="1" xfId="1" applyNumberFormat="1" applyFont="1" applyFill="1" applyBorder="1" applyAlignment="1">
      <alignment horizontal="right" vertical="center"/>
    </xf>
    <xf numFmtId="0" fontId="3" fillId="0" borderId="0" xfId="0" applyFont="1"/>
    <xf numFmtId="43" fontId="3" fillId="0" borderId="0" xfId="0" applyNumberFormat="1" applyFont="1" applyFill="1" applyBorder="1" applyAlignment="1">
      <alignment vertical="center"/>
    </xf>
    <xf numFmtId="15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/>
    <xf numFmtId="43" fontId="6" fillId="3" borderId="0" xfId="1" applyFont="1" applyFill="1" applyBorder="1"/>
    <xf numFmtId="0" fontId="1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43" fontId="10" fillId="0" borderId="1" xfId="1" applyFont="1" applyFill="1" applyBorder="1"/>
    <xf numFmtId="43" fontId="10" fillId="0" borderId="1" xfId="2" applyFont="1" applyBorder="1"/>
    <xf numFmtId="15" fontId="10" fillId="0" borderId="1" xfId="0" applyNumberFormat="1" applyFont="1" applyFill="1" applyBorder="1" applyAlignment="1">
      <alignment horizontal="center"/>
    </xf>
    <xf numFmtId="43" fontId="17" fillId="0" borderId="2" xfId="2" applyNumberFormat="1" applyFont="1" applyFill="1" applyBorder="1" applyAlignment="1">
      <alignment horizontal="right" vertical="center"/>
    </xf>
    <xf numFmtId="43" fontId="3" fillId="2" borderId="0" xfId="2" applyFont="1" applyFill="1"/>
    <xf numFmtId="188" fontId="3" fillId="0" borderId="5" xfId="1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right" vertical="center"/>
    </xf>
    <xf numFmtId="4" fontId="3" fillId="0" borderId="5" xfId="1" applyNumberFormat="1" applyFont="1" applyFill="1" applyBorder="1" applyAlignment="1">
      <alignment horizontal="right" vertical="center"/>
    </xf>
    <xf numFmtId="43" fontId="3" fillId="0" borderId="0" xfId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15" fontId="10" fillId="0" borderId="1" xfId="0" applyNumberFormat="1" applyFont="1" applyFill="1" applyBorder="1"/>
    <xf numFmtId="43" fontId="10" fillId="0" borderId="0" xfId="1" applyNumberFormat="1" applyFont="1" applyFill="1" applyBorder="1" applyAlignment="1">
      <alignment horizontal="center"/>
    </xf>
    <xf numFmtId="43" fontId="10" fillId="0" borderId="5" xfId="1" applyFont="1" applyFill="1" applyBorder="1" applyAlignment="1">
      <alignment horizontal="center"/>
    </xf>
    <xf numFmtId="188" fontId="10" fillId="0" borderId="0" xfId="1" applyNumberFormat="1" applyFont="1" applyFill="1" applyBorder="1" applyAlignment="1">
      <alignment horizontal="center"/>
    </xf>
    <xf numFmtId="0" fontId="3" fillId="6" borderId="0" xfId="0" applyFont="1" applyFill="1" applyBorder="1" applyAlignment="1">
      <alignment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right" vertical="center"/>
    </xf>
    <xf numFmtId="43" fontId="3" fillId="6" borderId="1" xfId="1" applyFont="1" applyFill="1" applyBorder="1" applyAlignment="1">
      <alignment horizontal="right" vertical="center"/>
    </xf>
    <xf numFmtId="43" fontId="3" fillId="6" borderId="12" xfId="1" applyFont="1" applyFill="1" applyBorder="1" applyAlignment="1">
      <alignment horizontal="right" vertical="center"/>
    </xf>
    <xf numFmtId="187" fontId="3" fillId="6" borderId="0" xfId="1" applyNumberFormat="1" applyFont="1" applyFill="1" applyBorder="1" applyAlignment="1">
      <alignment horizontal="right" vertical="center"/>
    </xf>
    <xf numFmtId="187" fontId="3" fillId="6" borderId="14" xfId="1" applyNumberFormat="1" applyFont="1" applyFill="1" applyBorder="1" applyAlignment="1">
      <alignment horizontal="right" vertical="center"/>
    </xf>
    <xf numFmtId="43" fontId="3" fillId="6" borderId="0" xfId="1" applyNumberFormat="1" applyFont="1" applyFill="1" applyBorder="1" applyAlignment="1">
      <alignment horizontal="right" vertical="center"/>
    </xf>
    <xf numFmtId="0" fontId="3" fillId="6" borderId="0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right" vertical="center"/>
    </xf>
    <xf numFmtId="15" fontId="6" fillId="6" borderId="0" xfId="0" applyNumberFormat="1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right" vertical="center"/>
    </xf>
    <xf numFmtId="43" fontId="3" fillId="6" borderId="2" xfId="1" applyFont="1" applyFill="1" applyBorder="1" applyAlignment="1">
      <alignment horizontal="right" vertical="center"/>
    </xf>
    <xf numFmtId="0" fontId="6" fillId="6" borderId="0" xfId="0" applyFont="1" applyFill="1" applyBorder="1"/>
    <xf numFmtId="43" fontId="4" fillId="2" borderId="0" xfId="1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vertical="center"/>
    </xf>
    <xf numFmtId="189" fontId="3" fillId="0" borderId="0" xfId="1" applyNumberFormat="1" applyFont="1" applyFill="1" applyBorder="1" applyAlignment="1">
      <alignment vertical="center"/>
    </xf>
    <xf numFmtId="43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9" fillId="0" borderId="15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43" fontId="10" fillId="0" borderId="1" xfId="2" applyFont="1" applyFill="1" applyBorder="1"/>
    <xf numFmtId="0" fontId="3" fillId="0" borderId="0" xfId="0" applyFont="1" applyBorder="1" applyAlignment="1">
      <alignment horizontal="left" vertical="center"/>
    </xf>
    <xf numFmtId="43" fontId="10" fillId="0" borderId="0" xfId="1" applyFont="1" applyFill="1" applyAlignment="1">
      <alignment horizontal="center"/>
    </xf>
    <xf numFmtId="49" fontId="12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49" fontId="10" fillId="0" borderId="1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43" fontId="2" fillId="0" borderId="7" xfId="1" applyFont="1" applyFill="1" applyBorder="1" applyAlignment="1">
      <alignment horizontal="center" vertical="center"/>
    </xf>
    <xf numFmtId="43" fontId="2" fillId="0" borderId="11" xfId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center"/>
    </xf>
    <xf numFmtId="49" fontId="10" fillId="0" borderId="13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43" fontId="2" fillId="0" borderId="7" xfId="1" applyFont="1" applyFill="1" applyBorder="1" applyAlignment="1">
      <alignment horizontal="center" vertical="center"/>
    </xf>
    <xf numFmtId="43" fontId="2" fillId="0" borderId="11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43" fontId="10" fillId="0" borderId="0" xfId="0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right"/>
    </xf>
    <xf numFmtId="0" fontId="9" fillId="0" borderId="0" xfId="0" applyFont="1" applyFill="1" applyBorder="1" applyAlignment="1"/>
    <xf numFmtId="43" fontId="3" fillId="0" borderId="0" xfId="0" applyNumberFormat="1" applyFont="1" applyFill="1" applyBorder="1"/>
    <xf numFmtId="4" fontId="3" fillId="0" borderId="0" xfId="0" applyNumberFormat="1" applyFont="1" applyFill="1" applyBorder="1"/>
    <xf numFmtId="43" fontId="3" fillId="0" borderId="7" xfId="1" applyFont="1" applyFill="1" applyBorder="1" applyAlignment="1">
      <alignment horizontal="right" vertical="center"/>
    </xf>
    <xf numFmtId="43" fontId="10" fillId="0" borderId="0" xfId="2" applyFont="1" applyFill="1" applyBorder="1"/>
    <xf numFmtId="43" fontId="10" fillId="0" borderId="0" xfId="2" applyFont="1" applyBorder="1"/>
    <xf numFmtId="43" fontId="10" fillId="0" borderId="0" xfId="1" applyFont="1" applyFill="1" applyBorder="1"/>
    <xf numFmtId="43" fontId="3" fillId="0" borderId="0" xfId="1" applyFont="1"/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center"/>
    </xf>
    <xf numFmtId="49" fontId="10" fillId="0" borderId="1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3" fontId="2" fillId="0" borderId="7" xfId="1" applyFont="1" applyFill="1" applyBorder="1" applyAlignment="1">
      <alignment horizontal="center" vertical="center"/>
    </xf>
    <xf numFmtId="43" fontId="2" fillId="0" borderId="11" xfId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3" fontId="4" fillId="2" borderId="0" xfId="1" applyFont="1" applyFill="1" applyBorder="1" applyAlignment="1">
      <alignment horizontal="center"/>
    </xf>
    <xf numFmtId="187" fontId="9" fillId="0" borderId="0" xfId="1" applyNumberFormat="1" applyFont="1" applyFill="1" applyBorder="1" applyAlignment="1">
      <alignment horizontal="center"/>
    </xf>
    <xf numFmtId="43" fontId="3" fillId="2" borderId="0" xfId="1" applyFont="1" applyFill="1" applyBorder="1"/>
    <xf numFmtId="0" fontId="10" fillId="2" borderId="0" xfId="0" applyFont="1" applyFill="1" applyBorder="1" applyAlignment="1">
      <alignment horizontal="center"/>
    </xf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43" fontId="10" fillId="2" borderId="0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right"/>
    </xf>
    <xf numFmtId="43" fontId="2" fillId="0" borderId="4" xfId="1" applyFont="1" applyFill="1" applyBorder="1" applyAlignment="1">
      <alignment horizontal="right"/>
    </xf>
    <xf numFmtId="43" fontId="2" fillId="2" borderId="4" xfId="1" applyFont="1" applyFill="1" applyBorder="1" applyAlignment="1">
      <alignment horizontal="right"/>
    </xf>
    <xf numFmtId="43" fontId="10" fillId="0" borderId="3" xfId="1" applyFont="1" applyFill="1" applyBorder="1"/>
    <xf numFmtId="43" fontId="2" fillId="0" borderId="3" xfId="1" applyFont="1" applyFill="1" applyBorder="1"/>
    <xf numFmtId="43" fontId="2" fillId="2" borderId="3" xfId="1" applyFont="1" applyFill="1" applyBorder="1"/>
    <xf numFmtId="49" fontId="2" fillId="0" borderId="3" xfId="1" applyNumberFormat="1" applyFont="1" applyFill="1" applyBorder="1"/>
    <xf numFmtId="43" fontId="4" fillId="0" borderId="0" xfId="0" applyNumberFormat="1" applyFont="1" applyFill="1" applyBorder="1" applyAlignment="1">
      <alignment horizontal="center" vertical="center"/>
    </xf>
    <xf numFmtId="43" fontId="3" fillId="0" borderId="0" xfId="2" applyNumberFormat="1" applyFont="1" applyFill="1" applyBorder="1" applyAlignment="1">
      <alignment horizontal="right" vertical="center"/>
    </xf>
    <xf numFmtId="43" fontId="17" fillId="0" borderId="0" xfId="2" applyNumberFormat="1" applyFont="1" applyFill="1" applyBorder="1" applyAlignment="1">
      <alignment horizontal="right" vertical="center"/>
    </xf>
    <xf numFmtId="43" fontId="4" fillId="0" borderId="0" xfId="2" applyNumberFormat="1" applyFont="1" applyBorder="1" applyAlignment="1">
      <alignment horizontal="center" vertical="center"/>
    </xf>
    <xf numFmtId="43" fontId="3" fillId="0" borderId="0" xfId="2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3" fontId="4" fillId="0" borderId="9" xfId="2" applyFont="1" applyFill="1" applyBorder="1" applyAlignment="1">
      <alignment horizontal="center" vertical="center"/>
    </xf>
    <xf numFmtId="43" fontId="4" fillId="0" borderId="10" xfId="2" applyFont="1" applyFill="1" applyBorder="1" applyAlignment="1">
      <alignment horizontal="center" vertical="center"/>
    </xf>
    <xf numFmtId="43" fontId="4" fillId="0" borderId="7" xfId="0" applyNumberFormat="1" applyFont="1" applyFill="1" applyBorder="1" applyAlignment="1">
      <alignment horizontal="center" vertical="center"/>
    </xf>
    <xf numFmtId="43" fontId="4" fillId="0" borderId="11" xfId="0" applyNumberFormat="1" applyFont="1" applyFill="1" applyBorder="1" applyAlignment="1">
      <alignment horizontal="center" vertical="center"/>
    </xf>
    <xf numFmtId="43" fontId="10" fillId="0" borderId="0" xfId="1" applyFont="1" applyFill="1" applyAlignment="1">
      <alignment horizontal="center"/>
    </xf>
    <xf numFmtId="49" fontId="12" fillId="0" borderId="0" xfId="0" applyNumberFormat="1" applyFont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left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49" fontId="10" fillId="0" borderId="10" xfId="0" applyNumberFormat="1" applyFont="1" applyFill="1" applyBorder="1" applyAlignment="1">
      <alignment horizontal="center"/>
    </xf>
    <xf numFmtId="49" fontId="10" fillId="0" borderId="13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9" fillId="0" borderId="15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49" fontId="9" fillId="0" borderId="9" xfId="0" applyNumberFormat="1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/>
    </xf>
    <xf numFmtId="49" fontId="2" fillId="0" borderId="15" xfId="0" applyNumberFormat="1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8" fontId="16" fillId="0" borderId="5" xfId="1" applyNumberFormat="1" applyFont="1" applyFill="1" applyBorder="1" applyAlignment="1">
      <alignment horizontal="left" vertical="center"/>
    </xf>
    <xf numFmtId="188" fontId="16" fillId="0" borderId="0" xfId="1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43" fontId="2" fillId="0" borderId="7" xfId="1" applyFont="1" applyFill="1" applyBorder="1" applyAlignment="1">
      <alignment horizontal="center" vertical="center"/>
    </xf>
    <xf numFmtId="43" fontId="2" fillId="0" borderId="11" xfId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187" fontId="9" fillId="0" borderId="0" xfId="1" applyNumberFormat="1" applyFont="1" applyFill="1" applyAlignment="1">
      <alignment horizontal="center"/>
    </xf>
    <xf numFmtId="49" fontId="9" fillId="0" borderId="0" xfId="0" applyNumberFormat="1" applyFont="1" applyFill="1" applyBorder="1" applyAlignment="1">
      <alignment horizontal="center"/>
    </xf>
  </cellXfs>
  <cellStyles count="4">
    <cellStyle name="เครื่องหมายจุลภาค" xfId="1" builtinId="3"/>
    <cellStyle name="เครื่องหมายจุลภาค 12" xfId="2"/>
    <cellStyle name="ปกติ" xfId="0" builtinId="0"/>
    <cellStyle name="ปกติ 4 2" xfId="3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6"/>
  <sheetViews>
    <sheetView showGridLines="0" topLeftCell="A25" zoomScale="118" zoomScaleNormal="118" workbookViewId="0">
      <selection activeCell="E26" sqref="E26"/>
    </sheetView>
  </sheetViews>
  <sheetFormatPr defaultRowHeight="17.25" customHeight="1"/>
  <cols>
    <col min="1" max="1" width="49.28515625" style="2" customWidth="1"/>
    <col min="2" max="2" width="12.140625" style="2" customWidth="1"/>
    <col min="3" max="3" width="21.42578125" style="273" customWidth="1"/>
    <col min="4" max="5" width="19.85546875" style="3" customWidth="1"/>
    <col min="6" max="6" width="11.28515625" customWidth="1"/>
    <col min="7" max="7" width="25.85546875" style="2" customWidth="1"/>
    <col min="8" max="8" width="6.7109375" style="2" customWidth="1"/>
    <col min="9" max="9" width="21.42578125" style="273" customWidth="1"/>
    <col min="10" max="10" width="19.85546875" style="3" customWidth="1"/>
    <col min="11" max="11" width="23.85546875" customWidth="1"/>
    <col min="12" max="12" width="12.28515625" customWidth="1"/>
    <col min="13" max="13" width="14" style="2" customWidth="1"/>
    <col min="14" max="14" width="15.5703125" style="2" customWidth="1"/>
    <col min="15" max="15" width="20.28515625" style="273" customWidth="1"/>
    <col min="16" max="16" width="22" style="3" customWidth="1"/>
    <col min="17" max="17" width="25.140625" customWidth="1"/>
    <col min="18" max="18" width="6.7109375" customWidth="1"/>
    <col min="19" max="19" width="15.85546875" customWidth="1"/>
    <col min="20" max="20" width="18.85546875" customWidth="1"/>
    <col min="21" max="21" width="21.5703125" customWidth="1"/>
    <col min="22" max="22" width="50.28515625" customWidth="1"/>
    <col min="23" max="23" width="10.140625" customWidth="1"/>
    <col min="24" max="24" width="20.28515625" customWidth="1"/>
    <col min="25" max="26" width="21.5703125" customWidth="1"/>
    <col min="27" max="27" width="6.28515625" customWidth="1"/>
    <col min="28" max="28" width="8.5703125" customWidth="1"/>
    <col min="29" max="29" width="17" customWidth="1"/>
    <col min="30" max="30" width="10.140625" customWidth="1"/>
    <col min="31" max="31" width="20.28515625" customWidth="1"/>
    <col min="32" max="32" width="21.5703125" customWidth="1"/>
    <col min="33" max="33" width="27.140625" customWidth="1"/>
    <col min="34" max="34" width="10.140625" customWidth="1"/>
    <col min="35" max="35" width="20.28515625" customWidth="1"/>
    <col min="36" max="36" width="21.5703125" customWidth="1"/>
    <col min="37" max="37" width="9.28515625" customWidth="1"/>
    <col min="38" max="38" width="50.28515625" customWidth="1"/>
    <col min="39" max="39" width="10.140625" customWidth="1"/>
    <col min="40" max="40" width="20.28515625" customWidth="1"/>
    <col min="41" max="41" width="21.5703125" customWidth="1"/>
    <col min="42" max="42" width="18.28515625" customWidth="1"/>
    <col min="43" max="43" width="23.140625" customWidth="1"/>
    <col min="44" max="44" width="10.140625" customWidth="1"/>
    <col min="45" max="45" width="20.28515625" customWidth="1"/>
    <col min="46" max="46" width="21.5703125" customWidth="1"/>
  </cols>
  <sheetData>
    <row r="1" spans="1:20" s="291" customFormat="1" ht="53.25" customHeight="1">
      <c r="A1" s="468" t="s">
        <v>0</v>
      </c>
      <c r="B1" s="468"/>
      <c r="C1" s="468"/>
      <c r="D1" s="468"/>
      <c r="E1" s="445"/>
      <c r="G1" s="468" t="s">
        <v>0</v>
      </c>
      <c r="H1" s="468"/>
      <c r="I1" s="468"/>
      <c r="J1" s="468"/>
      <c r="K1" s="468" t="s">
        <v>0</v>
      </c>
      <c r="L1" s="468"/>
      <c r="M1" s="468"/>
      <c r="N1" s="468"/>
      <c r="Q1" s="468" t="s">
        <v>0</v>
      </c>
      <c r="R1" s="468"/>
      <c r="S1" s="468"/>
      <c r="T1" s="468"/>
    </row>
    <row r="2" spans="1:20" ht="17.25" customHeight="1">
      <c r="A2" s="469" t="s">
        <v>326</v>
      </c>
      <c r="B2" s="469"/>
      <c r="C2" s="469"/>
      <c r="D2" s="469"/>
      <c r="E2" s="446"/>
      <c r="G2" s="469" t="s">
        <v>326</v>
      </c>
      <c r="H2" s="469"/>
      <c r="I2" s="469"/>
      <c r="J2" s="469"/>
      <c r="K2" s="469" t="s">
        <v>326</v>
      </c>
      <c r="L2" s="469"/>
      <c r="M2" s="469"/>
      <c r="N2" s="469"/>
      <c r="O2"/>
      <c r="P2"/>
      <c r="Q2" s="469" t="s">
        <v>326</v>
      </c>
      <c r="R2" s="469"/>
      <c r="S2" s="469"/>
      <c r="T2" s="469"/>
    </row>
    <row r="3" spans="1:20" ht="17.25" customHeight="1">
      <c r="A3" s="470" t="s">
        <v>429</v>
      </c>
      <c r="B3" s="470"/>
      <c r="C3" s="470"/>
      <c r="D3" s="470"/>
      <c r="E3" s="447"/>
      <c r="G3" s="470" t="s">
        <v>392</v>
      </c>
      <c r="H3" s="470"/>
      <c r="I3" s="470"/>
      <c r="J3" s="470"/>
      <c r="K3" s="470" t="s">
        <v>387</v>
      </c>
      <c r="L3" s="470"/>
      <c r="M3" s="470"/>
      <c r="N3" s="470"/>
      <c r="O3"/>
      <c r="P3"/>
      <c r="Q3" s="470" t="s">
        <v>375</v>
      </c>
      <c r="R3" s="470"/>
      <c r="S3" s="470"/>
      <c r="T3" s="470"/>
    </row>
    <row r="4" spans="1:20" ht="17.25" customHeight="1">
      <c r="A4" s="471" t="s">
        <v>1</v>
      </c>
      <c r="B4" s="473" t="s">
        <v>13</v>
      </c>
      <c r="C4" s="475" t="s">
        <v>2</v>
      </c>
      <c r="D4" s="477" t="s">
        <v>3</v>
      </c>
      <c r="E4" s="462"/>
      <c r="G4" s="471" t="s">
        <v>1</v>
      </c>
      <c r="H4" s="473" t="s">
        <v>13</v>
      </c>
      <c r="I4" s="475" t="s">
        <v>2</v>
      </c>
      <c r="J4" s="477" t="s">
        <v>3</v>
      </c>
      <c r="K4" s="471" t="s">
        <v>1</v>
      </c>
      <c r="L4" s="473" t="s">
        <v>13</v>
      </c>
      <c r="M4" s="475" t="s">
        <v>2</v>
      </c>
      <c r="N4" s="477" t="s">
        <v>3</v>
      </c>
      <c r="O4"/>
      <c r="P4"/>
      <c r="Q4" s="471" t="s">
        <v>1</v>
      </c>
      <c r="R4" s="473" t="s">
        <v>13</v>
      </c>
      <c r="S4" s="475" t="s">
        <v>2</v>
      </c>
      <c r="T4" s="477" t="s">
        <v>3</v>
      </c>
    </row>
    <row r="5" spans="1:20" ht="17.25" customHeight="1">
      <c r="A5" s="472"/>
      <c r="B5" s="474"/>
      <c r="C5" s="476"/>
      <c r="D5" s="478"/>
      <c r="E5" s="462"/>
      <c r="G5" s="472"/>
      <c r="H5" s="474"/>
      <c r="I5" s="476"/>
      <c r="J5" s="478"/>
      <c r="K5" s="472"/>
      <c r="L5" s="474"/>
      <c r="M5" s="476"/>
      <c r="N5" s="478"/>
      <c r="O5"/>
      <c r="P5"/>
      <c r="Q5" s="472"/>
      <c r="R5" s="474"/>
      <c r="S5" s="476"/>
      <c r="T5" s="478"/>
    </row>
    <row r="6" spans="1:20" ht="17.25" customHeight="1">
      <c r="A6" s="7" t="s">
        <v>168</v>
      </c>
      <c r="B6" s="20" t="s">
        <v>226</v>
      </c>
      <c r="C6" s="264">
        <v>2654705.11</v>
      </c>
      <c r="D6" s="265"/>
      <c r="E6" s="463"/>
      <c r="G6" s="7" t="s">
        <v>168</v>
      </c>
      <c r="H6" s="20" t="s">
        <v>226</v>
      </c>
      <c r="I6" s="264">
        <v>395392.16</v>
      </c>
      <c r="J6" s="265"/>
      <c r="K6" s="7" t="s">
        <v>168</v>
      </c>
      <c r="L6" s="20" t="s">
        <v>226</v>
      </c>
      <c r="M6" s="264">
        <v>1775961.99</v>
      </c>
      <c r="N6" s="265"/>
      <c r="O6"/>
      <c r="P6"/>
      <c r="Q6" s="7" t="s">
        <v>168</v>
      </c>
      <c r="R6" s="20" t="s">
        <v>226</v>
      </c>
      <c r="S6" s="264">
        <v>3583716.8</v>
      </c>
      <c r="T6" s="265"/>
    </row>
    <row r="7" spans="1:20" ht="17.25" customHeight="1">
      <c r="A7" s="7" t="s">
        <v>127</v>
      </c>
      <c r="B7" s="20" t="s">
        <v>226</v>
      </c>
      <c r="C7" s="264">
        <v>170953.76</v>
      </c>
      <c r="D7" s="265"/>
      <c r="E7" s="463"/>
      <c r="G7" s="7" t="s">
        <v>127</v>
      </c>
      <c r="H7" s="20" t="s">
        <v>226</v>
      </c>
      <c r="I7" s="264">
        <v>170953.76</v>
      </c>
      <c r="J7" s="265"/>
      <c r="K7" s="7" t="s">
        <v>127</v>
      </c>
      <c r="L7" s="20" t="s">
        <v>226</v>
      </c>
      <c r="M7" s="264">
        <v>231949.76</v>
      </c>
      <c r="N7" s="265"/>
      <c r="O7"/>
      <c r="P7"/>
      <c r="Q7" s="7" t="s">
        <v>127</v>
      </c>
      <c r="R7" s="20" t="s">
        <v>226</v>
      </c>
      <c r="S7" s="264">
        <v>730716.18</v>
      </c>
      <c r="T7" s="265"/>
    </row>
    <row r="8" spans="1:20" ht="17.25" customHeight="1">
      <c r="A8" s="7" t="s">
        <v>129</v>
      </c>
      <c r="B8" s="20" t="s">
        <v>226</v>
      </c>
      <c r="C8" s="264">
        <v>6545183.2800000003</v>
      </c>
      <c r="D8" s="265"/>
      <c r="E8" s="463"/>
      <c r="G8" s="7" t="s">
        <v>129</v>
      </c>
      <c r="H8" s="20" t="s">
        <v>226</v>
      </c>
      <c r="I8" s="264">
        <v>8900753.3399999999</v>
      </c>
      <c r="J8" s="265"/>
      <c r="K8" s="7" t="s">
        <v>129</v>
      </c>
      <c r="L8" s="20" t="s">
        <v>226</v>
      </c>
      <c r="M8" s="264">
        <v>7608966.6799999997</v>
      </c>
      <c r="N8" s="265"/>
      <c r="O8"/>
      <c r="P8"/>
      <c r="Q8" s="7" t="s">
        <v>129</v>
      </c>
      <c r="R8" s="20" t="s">
        <v>226</v>
      </c>
      <c r="S8" s="264">
        <v>2575703.6</v>
      </c>
      <c r="T8" s="265"/>
    </row>
    <row r="9" spans="1:20" ht="17.25" customHeight="1">
      <c r="A9" s="7" t="s">
        <v>349</v>
      </c>
      <c r="B9" s="20" t="s">
        <v>227</v>
      </c>
      <c r="C9" s="264">
        <v>1160735.77</v>
      </c>
      <c r="D9" s="265"/>
      <c r="E9" s="463"/>
      <c r="G9" s="7" t="s">
        <v>349</v>
      </c>
      <c r="H9" s="20" t="s">
        <v>227</v>
      </c>
      <c r="I9" s="264">
        <v>1156273.26</v>
      </c>
      <c r="J9" s="265"/>
      <c r="K9" s="7" t="s">
        <v>349</v>
      </c>
      <c r="L9" s="20" t="s">
        <v>227</v>
      </c>
      <c r="M9" s="264">
        <v>1156273.26</v>
      </c>
      <c r="N9" s="265"/>
      <c r="O9"/>
      <c r="P9"/>
      <c r="Q9" s="7" t="s">
        <v>349</v>
      </c>
      <c r="R9" s="20" t="s">
        <v>227</v>
      </c>
      <c r="S9" s="264">
        <v>1156273.26</v>
      </c>
      <c r="T9" s="265"/>
    </row>
    <row r="10" spans="1:20" ht="17.25" customHeight="1">
      <c r="A10" s="7" t="s">
        <v>160</v>
      </c>
      <c r="B10" s="20" t="s">
        <v>227</v>
      </c>
      <c r="C10" s="264">
        <v>8000000</v>
      </c>
      <c r="D10" s="265"/>
      <c r="E10" s="463"/>
      <c r="G10" s="7" t="s">
        <v>160</v>
      </c>
      <c r="H10" s="20" t="s">
        <v>227</v>
      </c>
      <c r="I10" s="264">
        <v>8000000</v>
      </c>
      <c r="J10" s="265"/>
      <c r="K10" s="7" t="s">
        <v>160</v>
      </c>
      <c r="L10" s="20" t="s">
        <v>227</v>
      </c>
      <c r="M10" s="264">
        <v>8000000</v>
      </c>
      <c r="N10" s="265"/>
      <c r="O10"/>
      <c r="P10"/>
      <c r="Q10" s="7" t="s">
        <v>160</v>
      </c>
      <c r="R10" s="20" t="s">
        <v>227</v>
      </c>
      <c r="S10" s="264">
        <v>8000000</v>
      </c>
      <c r="T10" s="265"/>
    </row>
    <row r="11" spans="1:20" ht="17.25" customHeight="1">
      <c r="A11" s="7" t="s">
        <v>128</v>
      </c>
      <c r="B11" s="20" t="s">
        <v>225</v>
      </c>
      <c r="C11" s="264" t="s">
        <v>10</v>
      </c>
      <c r="D11" s="265"/>
      <c r="E11" s="265"/>
      <c r="F11" s="264"/>
      <c r="G11" s="7" t="s">
        <v>128</v>
      </c>
      <c r="H11" s="20" t="s">
        <v>225</v>
      </c>
      <c r="I11" s="264" t="s">
        <v>10</v>
      </c>
      <c r="J11" s="265"/>
      <c r="K11" s="7" t="s">
        <v>128</v>
      </c>
      <c r="L11" s="20" t="s">
        <v>225</v>
      </c>
      <c r="M11" s="264" t="s">
        <v>10</v>
      </c>
      <c r="N11" s="265"/>
      <c r="O11" s="264"/>
      <c r="P11" s="264"/>
      <c r="Q11" s="7" t="s">
        <v>128</v>
      </c>
      <c r="R11" s="20" t="s">
        <v>225</v>
      </c>
      <c r="S11" s="264" t="s">
        <v>10</v>
      </c>
      <c r="T11" s="265"/>
    </row>
    <row r="12" spans="1:20" ht="17.25" customHeight="1">
      <c r="A12" s="7" t="s">
        <v>126</v>
      </c>
      <c r="B12" s="20" t="s">
        <v>225</v>
      </c>
      <c r="C12" s="264" t="s">
        <v>10</v>
      </c>
      <c r="D12" s="265"/>
      <c r="E12" s="265"/>
      <c r="F12" s="264"/>
      <c r="G12" s="7" t="s">
        <v>126</v>
      </c>
      <c r="H12" s="20" t="s">
        <v>225</v>
      </c>
      <c r="I12" s="264" t="s">
        <v>10</v>
      </c>
      <c r="J12" s="265"/>
      <c r="K12" s="7" t="s">
        <v>126</v>
      </c>
      <c r="L12" s="20" t="s">
        <v>225</v>
      </c>
      <c r="M12" s="264" t="s">
        <v>10</v>
      </c>
      <c r="N12" s="265"/>
      <c r="O12" s="264"/>
      <c r="P12" s="264"/>
      <c r="Q12" s="7" t="s">
        <v>126</v>
      </c>
      <c r="R12" s="20" t="s">
        <v>225</v>
      </c>
      <c r="S12" s="264" t="s">
        <v>10</v>
      </c>
      <c r="T12" s="265"/>
    </row>
    <row r="13" spans="1:20" ht="17.25" customHeight="1">
      <c r="A13" s="13" t="s">
        <v>320</v>
      </c>
      <c r="B13" s="14" t="s">
        <v>274</v>
      </c>
      <c r="C13" s="264"/>
      <c r="D13" s="267"/>
      <c r="E13" s="267"/>
      <c r="F13" s="264"/>
      <c r="G13" s="13" t="s">
        <v>320</v>
      </c>
      <c r="H13" s="14" t="s">
        <v>274</v>
      </c>
      <c r="I13" s="264"/>
      <c r="J13" s="267"/>
      <c r="K13" s="13" t="s">
        <v>320</v>
      </c>
      <c r="L13" s="14" t="s">
        <v>274</v>
      </c>
      <c r="M13" s="264"/>
      <c r="N13" s="267"/>
      <c r="O13" s="264"/>
      <c r="P13" s="264"/>
      <c r="Q13" s="13" t="s">
        <v>320</v>
      </c>
      <c r="R13" s="14" t="s">
        <v>274</v>
      </c>
      <c r="S13" s="264">
        <v>82400</v>
      </c>
      <c r="T13" s="267"/>
    </row>
    <row r="14" spans="1:20" ht="17.25" customHeight="1">
      <c r="A14" s="13" t="s">
        <v>228</v>
      </c>
      <c r="B14" s="14" t="s">
        <v>229</v>
      </c>
      <c r="C14" s="266">
        <v>744000</v>
      </c>
      <c r="D14" s="267"/>
      <c r="E14" s="267"/>
      <c r="F14" s="264"/>
      <c r="G14" s="13" t="s">
        <v>228</v>
      </c>
      <c r="H14" s="14" t="s">
        <v>229</v>
      </c>
      <c r="I14" s="266">
        <v>744000</v>
      </c>
      <c r="J14" s="267"/>
      <c r="K14" s="13" t="s">
        <v>228</v>
      </c>
      <c r="L14" s="14" t="s">
        <v>229</v>
      </c>
      <c r="M14" s="266">
        <v>683000</v>
      </c>
      <c r="N14" s="267"/>
      <c r="O14" s="264"/>
      <c r="P14" s="264"/>
      <c r="Q14" s="13" t="s">
        <v>228</v>
      </c>
      <c r="R14" s="14" t="s">
        <v>229</v>
      </c>
      <c r="S14" s="266">
        <v>183000</v>
      </c>
      <c r="T14" s="267"/>
    </row>
    <row r="15" spans="1:20" ht="17.25" customHeight="1">
      <c r="A15" s="7" t="s">
        <v>65</v>
      </c>
      <c r="B15" s="20" t="s">
        <v>230</v>
      </c>
      <c r="C15" s="264">
        <v>184390</v>
      </c>
      <c r="D15" s="265"/>
      <c r="E15" s="265"/>
      <c r="F15" s="264"/>
      <c r="G15" s="7" t="s">
        <v>65</v>
      </c>
      <c r="H15" s="20" t="s">
        <v>230</v>
      </c>
      <c r="I15" s="264">
        <v>184390</v>
      </c>
      <c r="J15" s="265"/>
      <c r="K15" s="7" t="s">
        <v>65</v>
      </c>
      <c r="L15" s="20" t="s">
        <v>230</v>
      </c>
      <c r="M15" s="264">
        <v>184390</v>
      </c>
      <c r="N15" s="265"/>
      <c r="O15" s="264"/>
      <c r="P15" s="264"/>
      <c r="Q15" s="7" t="s">
        <v>65</v>
      </c>
      <c r="R15" s="20" t="s">
        <v>230</v>
      </c>
      <c r="S15" s="264">
        <v>184390</v>
      </c>
      <c r="T15" s="265"/>
    </row>
    <row r="16" spans="1:20" ht="17.25" customHeight="1">
      <c r="A16" s="7" t="s">
        <v>247</v>
      </c>
      <c r="B16" s="20" t="s">
        <v>338</v>
      </c>
      <c r="C16" s="264"/>
      <c r="D16" s="319">
        <v>20452779.32</v>
      </c>
      <c r="E16" s="464"/>
      <c r="F16" s="26"/>
      <c r="G16" s="7" t="s">
        <v>247</v>
      </c>
      <c r="H16" s="20" t="s">
        <v>338</v>
      </c>
      <c r="I16" s="264"/>
      <c r="J16" s="319">
        <v>17987400.920000002</v>
      </c>
      <c r="K16" s="7" t="s">
        <v>247</v>
      </c>
      <c r="L16" s="20" t="s">
        <v>338</v>
      </c>
      <c r="M16" s="264"/>
      <c r="N16" s="319">
        <v>16349724.279999999</v>
      </c>
      <c r="O16" s="26"/>
      <c r="P16" s="26"/>
      <c r="Q16" s="7" t="s">
        <v>247</v>
      </c>
      <c r="R16" s="20" t="s">
        <v>338</v>
      </c>
      <c r="S16" s="264"/>
      <c r="T16" s="319">
        <v>10797212.57</v>
      </c>
    </row>
    <row r="17" spans="1:21" ht="17.25" customHeight="1">
      <c r="A17" s="13" t="s">
        <v>331</v>
      </c>
      <c r="B17" s="14" t="s">
        <v>233</v>
      </c>
      <c r="C17" s="264"/>
      <c r="D17" s="265"/>
      <c r="E17" s="463"/>
      <c r="G17" s="13" t="s">
        <v>331</v>
      </c>
      <c r="H17" s="14" t="s">
        <v>233</v>
      </c>
      <c r="I17" s="264"/>
      <c r="J17" s="265"/>
      <c r="K17" s="13" t="s">
        <v>331</v>
      </c>
      <c r="L17" s="14" t="s">
        <v>233</v>
      </c>
      <c r="M17" s="264"/>
      <c r="N17" s="265"/>
      <c r="O17"/>
      <c r="P17"/>
      <c r="Q17" s="13" t="s">
        <v>331</v>
      </c>
      <c r="R17" s="14" t="s">
        <v>233</v>
      </c>
      <c r="S17" s="264"/>
      <c r="T17" s="265"/>
    </row>
    <row r="18" spans="1:21" ht="17.25" customHeight="1">
      <c r="A18" s="13" t="s">
        <v>340</v>
      </c>
      <c r="B18" s="14" t="s">
        <v>339</v>
      </c>
      <c r="C18" s="264"/>
      <c r="D18" s="265"/>
      <c r="E18" s="463"/>
      <c r="G18" s="13" t="s">
        <v>340</v>
      </c>
      <c r="H18" s="14" t="s">
        <v>339</v>
      </c>
      <c r="I18" s="264"/>
      <c r="J18" s="265"/>
      <c r="K18" s="13" t="s">
        <v>340</v>
      </c>
      <c r="L18" s="14" t="s">
        <v>339</v>
      </c>
      <c r="M18" s="264"/>
      <c r="N18" s="265"/>
      <c r="O18"/>
      <c r="P18"/>
      <c r="Q18" s="13" t="s">
        <v>340</v>
      </c>
      <c r="R18" s="14" t="s">
        <v>339</v>
      </c>
      <c r="S18" s="264"/>
      <c r="T18" s="265"/>
    </row>
    <row r="19" spans="1:21" ht="17.25" customHeight="1">
      <c r="A19" s="13" t="s">
        <v>336</v>
      </c>
      <c r="B19" s="288" t="s">
        <v>234</v>
      </c>
      <c r="C19" s="266"/>
      <c r="D19" s="265">
        <v>1858724.89</v>
      </c>
      <c r="E19" s="265">
        <v>1858724.89</v>
      </c>
      <c r="F19" s="463"/>
      <c r="G19"/>
      <c r="H19" s="13" t="s">
        <v>336</v>
      </c>
      <c r="I19" s="288" t="s">
        <v>234</v>
      </c>
      <c r="J19" s="266"/>
      <c r="K19" s="265">
        <v>1927032.9</v>
      </c>
      <c r="L19" s="13" t="s">
        <v>336</v>
      </c>
      <c r="M19" s="288" t="s">
        <v>234</v>
      </c>
      <c r="N19" s="266"/>
      <c r="O19" s="265">
        <v>1726093.85</v>
      </c>
      <c r="P19"/>
      <c r="R19" s="13" t="s">
        <v>336</v>
      </c>
      <c r="S19" s="288" t="s">
        <v>234</v>
      </c>
      <c r="T19" s="266"/>
      <c r="U19" s="265">
        <v>1720101.55</v>
      </c>
    </row>
    <row r="20" spans="1:21" ht="17.25" customHeight="1">
      <c r="A20" s="13" t="s">
        <v>350</v>
      </c>
      <c r="B20" s="288" t="s">
        <v>351</v>
      </c>
      <c r="C20" s="266"/>
      <c r="D20" s="265"/>
      <c r="E20" s="265"/>
      <c r="F20" s="463"/>
      <c r="G20"/>
      <c r="H20" s="13" t="s">
        <v>350</v>
      </c>
      <c r="I20" s="288" t="s">
        <v>351</v>
      </c>
      <c r="J20" s="266"/>
      <c r="K20" s="265"/>
      <c r="L20" s="13" t="s">
        <v>350</v>
      </c>
      <c r="M20" s="288" t="s">
        <v>351</v>
      </c>
      <c r="N20" s="266"/>
      <c r="O20" s="265"/>
      <c r="P20"/>
      <c r="R20" s="13" t="s">
        <v>350</v>
      </c>
      <c r="S20" s="288" t="s">
        <v>351</v>
      </c>
      <c r="T20" s="266"/>
      <c r="U20" s="265"/>
    </row>
    <row r="21" spans="1:21" ht="17.25" customHeight="1">
      <c r="A21" s="13" t="s">
        <v>7</v>
      </c>
      <c r="B21" s="288" t="s">
        <v>231</v>
      </c>
      <c r="C21" s="266"/>
      <c r="D21" s="289">
        <v>3012950.59</v>
      </c>
      <c r="E21" s="289">
        <v>3012950.59</v>
      </c>
      <c r="F21" s="289"/>
      <c r="G21" s="289">
        <v>2750950.59</v>
      </c>
      <c r="H21" s="13" t="s">
        <v>7</v>
      </c>
      <c r="I21" s="288" t="s">
        <v>231</v>
      </c>
      <c r="J21" s="266"/>
      <c r="K21" s="289">
        <v>2750950.59</v>
      </c>
      <c r="L21" s="13" t="s">
        <v>7</v>
      </c>
      <c r="M21" s="288" t="s">
        <v>231</v>
      </c>
      <c r="N21" s="266"/>
      <c r="O21" s="289">
        <v>3248950.59</v>
      </c>
      <c r="P21" s="289"/>
      <c r="Q21" s="289"/>
      <c r="R21" s="13" t="s">
        <v>7</v>
      </c>
      <c r="S21" s="288" t="s">
        <v>231</v>
      </c>
      <c r="T21" s="266"/>
      <c r="U21" s="289">
        <v>4206950.59</v>
      </c>
    </row>
    <row r="22" spans="1:21" ht="17.25" customHeight="1">
      <c r="A22" s="13" t="s">
        <v>100</v>
      </c>
      <c r="B22" s="288" t="s">
        <v>232</v>
      </c>
      <c r="C22" s="266"/>
      <c r="D22" s="289">
        <v>10988076.91</v>
      </c>
      <c r="E22" s="289">
        <v>10988076.91</v>
      </c>
      <c r="F22" s="289"/>
      <c r="G22" s="289">
        <v>10988076.91</v>
      </c>
      <c r="H22" s="13" t="s">
        <v>100</v>
      </c>
      <c r="I22" s="288" t="s">
        <v>232</v>
      </c>
      <c r="J22" s="266"/>
      <c r="K22" s="289">
        <v>10988076.91</v>
      </c>
      <c r="L22" s="13" t="s">
        <v>100</v>
      </c>
      <c r="M22" s="288" t="s">
        <v>232</v>
      </c>
      <c r="N22" s="266"/>
      <c r="O22" s="289">
        <v>10988076.91</v>
      </c>
      <c r="P22" s="289"/>
      <c r="Q22" s="289"/>
      <c r="R22" s="13" t="s">
        <v>100</v>
      </c>
      <c r="S22" s="288" t="s">
        <v>232</v>
      </c>
      <c r="T22" s="266"/>
      <c r="U22" s="289">
        <v>10988076.91</v>
      </c>
    </row>
    <row r="23" spans="1:21" ht="17.25" customHeight="1">
      <c r="A23" s="13" t="s">
        <v>12</v>
      </c>
      <c r="B23" s="288" t="s">
        <v>250</v>
      </c>
      <c r="C23" s="266">
        <v>3638275</v>
      </c>
      <c r="D23" s="289"/>
      <c r="E23" s="463"/>
      <c r="F23" s="429">
        <v>1927032.9</v>
      </c>
      <c r="G23" s="13" t="s">
        <v>12</v>
      </c>
      <c r="H23" s="288" t="s">
        <v>250</v>
      </c>
      <c r="I23" s="266">
        <v>3194947</v>
      </c>
      <c r="J23" s="289"/>
      <c r="K23" s="13" t="s">
        <v>12</v>
      </c>
      <c r="L23" s="288" t="s">
        <v>250</v>
      </c>
      <c r="M23" s="266">
        <v>2814019</v>
      </c>
      <c r="N23" s="289"/>
      <c r="O23" s="25"/>
      <c r="P23" s="25"/>
      <c r="Q23" s="13" t="s">
        <v>12</v>
      </c>
      <c r="R23" s="288" t="s">
        <v>250</v>
      </c>
      <c r="S23" s="266">
        <v>2425163</v>
      </c>
      <c r="T23" s="289"/>
    </row>
    <row r="24" spans="1:21" ht="17.25" customHeight="1">
      <c r="A24" s="13" t="s">
        <v>248</v>
      </c>
      <c r="B24" s="288" t="s">
        <v>251</v>
      </c>
      <c r="C24" s="266">
        <v>1474740</v>
      </c>
      <c r="D24" s="289"/>
      <c r="E24" s="463">
        <f>SUM(E19:E23)</f>
        <v>15859752.390000001</v>
      </c>
      <c r="G24" s="13" t="s">
        <v>248</v>
      </c>
      <c r="H24" s="288" t="s">
        <v>251</v>
      </c>
      <c r="I24" s="266">
        <v>1310880</v>
      </c>
      <c r="J24" s="289"/>
      <c r="K24" s="13" t="s">
        <v>248</v>
      </c>
      <c r="L24" s="288" t="s">
        <v>251</v>
      </c>
      <c r="M24" s="266">
        <v>1147020</v>
      </c>
      <c r="N24" s="289"/>
      <c r="O24"/>
      <c r="P24"/>
      <c r="Q24" s="13" t="s">
        <v>248</v>
      </c>
      <c r="R24" s="288" t="s">
        <v>251</v>
      </c>
      <c r="S24" s="266">
        <v>983160</v>
      </c>
      <c r="T24" s="289"/>
    </row>
    <row r="25" spans="1:21" ht="17.25" customHeight="1">
      <c r="A25" s="13" t="s">
        <v>249</v>
      </c>
      <c r="B25" s="288" t="s">
        <v>252</v>
      </c>
      <c r="C25" s="266">
        <v>3935302</v>
      </c>
      <c r="D25" s="289"/>
      <c r="E25" s="463"/>
      <c r="F25" s="26">
        <f>SUM(F21:F24)</f>
        <v>1927032.9</v>
      </c>
      <c r="G25" s="13" t="s">
        <v>249</v>
      </c>
      <c r="H25" s="288" t="s">
        <v>252</v>
      </c>
      <c r="I25" s="266">
        <v>3508337</v>
      </c>
      <c r="J25" s="289"/>
      <c r="K25" s="13" t="s">
        <v>249</v>
      </c>
      <c r="L25" s="288" t="s">
        <v>252</v>
      </c>
      <c r="M25" s="266">
        <v>3081372</v>
      </c>
      <c r="N25" s="289"/>
      <c r="O25" s="26"/>
      <c r="P25" s="26"/>
      <c r="Q25" s="13" t="s">
        <v>249</v>
      </c>
      <c r="R25" s="288" t="s">
        <v>252</v>
      </c>
      <c r="S25" s="266">
        <v>2654407</v>
      </c>
      <c r="T25" s="289"/>
    </row>
    <row r="26" spans="1:21" ht="17.25" customHeight="1">
      <c r="A26" s="13" t="s">
        <v>5</v>
      </c>
      <c r="B26" s="288" t="s">
        <v>253</v>
      </c>
      <c r="C26" s="266">
        <v>144855</v>
      </c>
      <c r="D26" s="289"/>
      <c r="E26" s="463"/>
      <c r="G26" s="13" t="s">
        <v>5</v>
      </c>
      <c r="H26" s="288" t="s">
        <v>253</v>
      </c>
      <c r="I26" s="266">
        <v>125355</v>
      </c>
      <c r="J26" s="289"/>
      <c r="K26" s="13" t="s">
        <v>5</v>
      </c>
      <c r="L26" s="288" t="s">
        <v>253</v>
      </c>
      <c r="M26" s="266">
        <v>108855</v>
      </c>
      <c r="N26" s="289"/>
      <c r="O26"/>
      <c r="P26"/>
      <c r="Q26" s="13" t="s">
        <v>5</v>
      </c>
      <c r="R26" s="288" t="s">
        <v>253</v>
      </c>
      <c r="S26" s="266">
        <v>92855</v>
      </c>
      <c r="T26" s="289"/>
    </row>
    <row r="27" spans="1:21" ht="17.25" customHeight="1">
      <c r="A27" s="13" t="s">
        <v>6</v>
      </c>
      <c r="B27" s="288" t="s">
        <v>254</v>
      </c>
      <c r="C27" s="266">
        <v>2976360.02</v>
      </c>
      <c r="D27" s="289"/>
      <c r="E27" s="463"/>
      <c r="G27" s="13" t="s">
        <v>6</v>
      </c>
      <c r="H27" s="288" t="s">
        <v>254</v>
      </c>
      <c r="I27" s="266">
        <v>2638617</v>
      </c>
      <c r="J27" s="289"/>
      <c r="K27" s="13" t="s">
        <v>6</v>
      </c>
      <c r="L27" s="288" t="s">
        <v>254</v>
      </c>
      <c r="M27" s="266">
        <v>2365027</v>
      </c>
      <c r="N27" s="289"/>
      <c r="O27"/>
      <c r="P27"/>
      <c r="Q27" s="13" t="s">
        <v>6</v>
      </c>
      <c r="R27" s="288" t="s">
        <v>254</v>
      </c>
      <c r="S27" s="266">
        <v>1956657</v>
      </c>
      <c r="T27" s="289"/>
    </row>
    <row r="28" spans="1:21" ht="17.25" customHeight="1">
      <c r="A28" s="13" t="s">
        <v>61</v>
      </c>
      <c r="B28" s="288" t="s">
        <v>255</v>
      </c>
      <c r="C28" s="266">
        <v>1112441.48</v>
      </c>
      <c r="D28" s="289"/>
      <c r="E28" s="463"/>
      <c r="G28" s="13" t="s">
        <v>61</v>
      </c>
      <c r="H28" s="288" t="s">
        <v>255</v>
      </c>
      <c r="I28" s="266">
        <v>923055.46</v>
      </c>
      <c r="J28" s="289"/>
      <c r="K28" s="13" t="s">
        <v>61</v>
      </c>
      <c r="L28" s="288" t="s">
        <v>255</v>
      </c>
      <c r="M28" s="266">
        <v>843942.46</v>
      </c>
      <c r="N28" s="289"/>
      <c r="O28"/>
      <c r="P28"/>
      <c r="Q28" s="13" t="s">
        <v>61</v>
      </c>
      <c r="R28" s="288" t="s">
        <v>255</v>
      </c>
      <c r="S28" s="266">
        <v>809782.46</v>
      </c>
      <c r="T28" s="289"/>
    </row>
    <row r="29" spans="1:21" ht="17.25" customHeight="1">
      <c r="A29" s="13" t="s">
        <v>11</v>
      </c>
      <c r="B29" s="288" t="s">
        <v>256</v>
      </c>
      <c r="C29" s="266">
        <v>183910.29</v>
      </c>
      <c r="D29" s="289"/>
      <c r="E29" s="463"/>
      <c r="G29" s="13" t="s">
        <v>11</v>
      </c>
      <c r="H29" s="288" t="s">
        <v>256</v>
      </c>
      <c r="I29" s="266">
        <v>136427.34</v>
      </c>
      <c r="J29" s="289"/>
      <c r="K29" s="13" t="s">
        <v>11</v>
      </c>
      <c r="L29" s="288" t="s">
        <v>256</v>
      </c>
      <c r="M29" s="266">
        <v>113488.48</v>
      </c>
      <c r="N29" s="289"/>
      <c r="O29"/>
      <c r="P29"/>
      <c r="Q29" s="13" t="s">
        <v>11</v>
      </c>
      <c r="R29" s="288" t="s">
        <v>256</v>
      </c>
      <c r="S29" s="266">
        <v>95537.32</v>
      </c>
      <c r="T29" s="289"/>
    </row>
    <row r="30" spans="1:21" ht="17.25" customHeight="1">
      <c r="A30" s="13" t="s">
        <v>63</v>
      </c>
      <c r="B30" s="288" t="s">
        <v>257</v>
      </c>
      <c r="C30" s="266">
        <v>315780</v>
      </c>
      <c r="D30" s="289"/>
      <c r="E30" s="463"/>
      <c r="G30" s="13" t="s">
        <v>63</v>
      </c>
      <c r="H30" s="288" t="s">
        <v>257</v>
      </c>
      <c r="I30" s="266">
        <v>295080</v>
      </c>
      <c r="J30" s="289"/>
      <c r="K30" s="13" t="s">
        <v>63</v>
      </c>
      <c r="L30" s="288" t="s">
        <v>257</v>
      </c>
      <c r="M30" s="266">
        <v>229580</v>
      </c>
      <c r="N30" s="289"/>
      <c r="O30"/>
      <c r="P30"/>
      <c r="Q30" s="13" t="s">
        <v>63</v>
      </c>
      <c r="R30" s="288" t="s">
        <v>257</v>
      </c>
      <c r="S30" s="266">
        <v>229580</v>
      </c>
      <c r="T30" s="289"/>
    </row>
    <row r="31" spans="1:21" ht="17.25" customHeight="1">
      <c r="A31" s="13" t="s">
        <v>64</v>
      </c>
      <c r="B31" s="288" t="s">
        <v>258</v>
      </c>
      <c r="C31" s="266">
        <v>2057900</v>
      </c>
      <c r="D31" s="289"/>
      <c r="E31" s="463"/>
      <c r="G31" s="13" t="s">
        <v>64</v>
      </c>
      <c r="H31" s="288" t="s">
        <v>258</v>
      </c>
      <c r="I31" s="266">
        <v>1293000</v>
      </c>
      <c r="J31" s="289"/>
      <c r="K31" s="13" t="s">
        <v>64</v>
      </c>
      <c r="L31" s="288" t="s">
        <v>258</v>
      </c>
      <c r="M31" s="266">
        <v>1293000</v>
      </c>
      <c r="N31" s="289"/>
      <c r="O31"/>
      <c r="P31"/>
      <c r="Q31" s="13" t="s">
        <v>64</v>
      </c>
      <c r="R31" s="288" t="s">
        <v>258</v>
      </c>
      <c r="S31" s="266">
        <v>1293000</v>
      </c>
      <c r="T31" s="289"/>
    </row>
    <row r="32" spans="1:21" ht="17.25" customHeight="1">
      <c r="A32" s="13" t="s">
        <v>102</v>
      </c>
      <c r="B32" s="288" t="s">
        <v>259</v>
      </c>
      <c r="C32" s="266" t="s">
        <v>10</v>
      </c>
      <c r="D32" s="289"/>
      <c r="E32" s="463"/>
      <c r="G32" s="13" t="s">
        <v>102</v>
      </c>
      <c r="H32" s="288" t="s">
        <v>259</v>
      </c>
      <c r="I32" s="266" t="s">
        <v>10</v>
      </c>
      <c r="J32" s="289"/>
      <c r="K32" s="13" t="s">
        <v>102</v>
      </c>
      <c r="L32" s="288" t="s">
        <v>259</v>
      </c>
      <c r="M32" s="266" t="s">
        <v>10</v>
      </c>
      <c r="N32" s="289"/>
      <c r="O32"/>
      <c r="P32"/>
      <c r="Q32" s="13" t="s">
        <v>102</v>
      </c>
      <c r="R32" s="288" t="s">
        <v>259</v>
      </c>
      <c r="S32" s="266" t="s">
        <v>10</v>
      </c>
      <c r="T32" s="289"/>
    </row>
    <row r="33" spans="1:20" ht="17.25" customHeight="1">
      <c r="A33" s="13" t="s">
        <v>62</v>
      </c>
      <c r="B33" s="288" t="s">
        <v>260</v>
      </c>
      <c r="C33" s="266">
        <v>1013000</v>
      </c>
      <c r="D33" s="289"/>
      <c r="E33" s="463"/>
      <c r="F33" s="26">
        <f>C35-D35</f>
        <v>0</v>
      </c>
      <c r="G33" s="13" t="s">
        <v>62</v>
      </c>
      <c r="H33" s="288" t="s">
        <v>260</v>
      </c>
      <c r="I33" s="266">
        <v>676000</v>
      </c>
      <c r="J33" s="289"/>
      <c r="K33" s="13" t="s">
        <v>62</v>
      </c>
      <c r="L33" s="288" t="s">
        <v>260</v>
      </c>
      <c r="M33" s="266">
        <v>676000</v>
      </c>
      <c r="N33" s="289"/>
      <c r="O33" s="26"/>
      <c r="P33" s="26"/>
      <c r="Q33" s="13" t="s">
        <v>62</v>
      </c>
      <c r="R33" s="288" t="s">
        <v>260</v>
      </c>
      <c r="S33" s="266">
        <v>676000</v>
      </c>
      <c r="T33" s="289"/>
    </row>
    <row r="34" spans="1:20" ht="17.25" customHeight="1">
      <c r="A34" s="285"/>
      <c r="B34" s="285"/>
      <c r="C34" s="286"/>
      <c r="D34" s="287"/>
      <c r="G34" s="285"/>
      <c r="H34" s="285"/>
      <c r="I34" s="286"/>
      <c r="J34" s="287"/>
      <c r="K34" s="285"/>
      <c r="L34" s="285"/>
      <c r="M34" s="286"/>
      <c r="N34" s="287"/>
      <c r="O34"/>
      <c r="P34"/>
      <c r="Q34" s="285"/>
      <c r="R34" s="285"/>
      <c r="S34" s="286"/>
      <c r="T34" s="287"/>
    </row>
    <row r="35" spans="1:20" ht="17.25" customHeight="1" thickBot="1">
      <c r="A35" s="10"/>
      <c r="B35" s="11"/>
      <c r="C35" s="268">
        <f>SUM(C6:C34)</f>
        <v>36312531.710000001</v>
      </c>
      <c r="D35" s="269">
        <f>SUM(D15:D34)</f>
        <v>36312531.710000001</v>
      </c>
      <c r="E35" s="465"/>
      <c r="G35" s="10"/>
      <c r="H35" s="11"/>
      <c r="I35" s="268">
        <f>SUM(I6:I34)</f>
        <v>33653461.32</v>
      </c>
      <c r="J35" s="269">
        <f>SUM(J15:J34)</f>
        <v>17987400.920000002</v>
      </c>
      <c r="K35" s="10"/>
      <c r="L35" s="11"/>
      <c r="M35" s="268">
        <f>SUM(M6:M34)</f>
        <v>32312845.629999999</v>
      </c>
      <c r="N35" s="269">
        <f>SUM(N15:N34)</f>
        <v>16349724.279999999</v>
      </c>
      <c r="O35"/>
      <c r="P35"/>
      <c r="Q35" s="10"/>
      <c r="R35" s="11"/>
      <c r="S35" s="268">
        <f>SUM(S6:S34)</f>
        <v>27712341.620000001</v>
      </c>
      <c r="T35" s="269">
        <f>SUM(T15:T34)</f>
        <v>10797212.57</v>
      </c>
    </row>
    <row r="36" spans="1:20" ht="17.25" customHeight="1" thickTop="1">
      <c r="B36" s="1"/>
      <c r="C36" s="270"/>
      <c r="D36" s="81"/>
      <c r="E36" s="81"/>
      <c r="F36" s="235"/>
      <c r="H36" s="1"/>
      <c r="I36" s="270"/>
      <c r="J36" s="81"/>
      <c r="K36" s="2"/>
      <c r="L36" s="1"/>
      <c r="M36" s="270"/>
      <c r="N36" s="81"/>
      <c r="O36" s="235"/>
      <c r="P36" s="235"/>
      <c r="Q36" s="2"/>
      <c r="R36" s="1"/>
      <c r="S36" s="270"/>
      <c r="T36" s="81"/>
    </row>
    <row r="37" spans="1:20" ht="17.25" customHeight="1">
      <c r="A37" s="15" t="s">
        <v>208</v>
      </c>
      <c r="B37" s="16"/>
      <c r="C37" s="19"/>
      <c r="D37" s="15"/>
      <c r="E37" s="444"/>
      <c r="F37" s="167"/>
      <c r="G37" s="430" t="s">
        <v>208</v>
      </c>
      <c r="H37" s="16"/>
      <c r="I37" s="19"/>
      <c r="J37" s="430"/>
      <c r="K37" s="404" t="s">
        <v>208</v>
      </c>
      <c r="L37" s="16"/>
      <c r="M37" s="19"/>
      <c r="N37" s="404"/>
      <c r="O37" s="167"/>
      <c r="P37" s="167"/>
      <c r="Q37" s="382" t="s">
        <v>208</v>
      </c>
      <c r="R37" s="16"/>
      <c r="S37" s="19"/>
      <c r="T37" s="382"/>
    </row>
    <row r="38" spans="1:20" ht="17.25" customHeight="1">
      <c r="A38" s="467" t="s">
        <v>356</v>
      </c>
      <c r="B38" s="467"/>
      <c r="C38" s="467"/>
      <c r="D38" s="467"/>
      <c r="E38" s="444"/>
      <c r="F38" s="164"/>
      <c r="G38" s="467" t="s">
        <v>356</v>
      </c>
      <c r="H38" s="467"/>
      <c r="I38" s="467"/>
      <c r="J38" s="467"/>
      <c r="K38" s="467" t="s">
        <v>356</v>
      </c>
      <c r="L38" s="467"/>
      <c r="M38" s="467"/>
      <c r="N38" s="467"/>
      <c r="O38" s="164"/>
      <c r="P38" s="164"/>
      <c r="Q38" s="467" t="s">
        <v>356</v>
      </c>
      <c r="R38" s="467"/>
      <c r="S38" s="467"/>
      <c r="T38" s="467"/>
    </row>
    <row r="39" spans="1:20" ht="17.25" customHeight="1">
      <c r="A39" s="467" t="s">
        <v>355</v>
      </c>
      <c r="B39" s="467"/>
      <c r="C39" s="467"/>
      <c r="D39" s="467"/>
      <c r="E39" s="444"/>
      <c r="F39" s="170"/>
      <c r="G39" s="467" t="s">
        <v>355</v>
      </c>
      <c r="H39" s="467"/>
      <c r="I39" s="467"/>
      <c r="J39" s="467"/>
      <c r="K39" s="467" t="s">
        <v>355</v>
      </c>
      <c r="L39" s="467"/>
      <c r="M39" s="467"/>
      <c r="N39" s="467"/>
      <c r="O39" s="170"/>
      <c r="P39" s="170"/>
      <c r="Q39" s="467" t="s">
        <v>355</v>
      </c>
      <c r="R39" s="467"/>
      <c r="S39" s="467"/>
      <c r="T39" s="467"/>
    </row>
    <row r="40" spans="1:20" ht="17.25" customHeight="1">
      <c r="A40" s="467" t="s">
        <v>235</v>
      </c>
      <c r="B40" s="467"/>
      <c r="C40" s="467"/>
      <c r="D40" s="467"/>
      <c r="E40" s="444"/>
      <c r="F40" s="171"/>
      <c r="G40" s="467" t="s">
        <v>235</v>
      </c>
      <c r="H40" s="467"/>
      <c r="I40" s="467"/>
      <c r="J40" s="467"/>
      <c r="K40" s="467" t="s">
        <v>235</v>
      </c>
      <c r="L40" s="467"/>
      <c r="M40" s="467"/>
      <c r="N40" s="467"/>
      <c r="O40" s="171"/>
      <c r="P40" s="171"/>
      <c r="Q40" s="467" t="s">
        <v>235</v>
      </c>
      <c r="R40" s="467"/>
      <c r="S40" s="467"/>
      <c r="T40" s="467"/>
    </row>
    <row r="41" spans="1:20" ht="17.25" customHeight="1">
      <c r="A41" s="15"/>
      <c r="B41" s="15"/>
      <c r="C41" s="28"/>
      <c r="D41" s="15"/>
      <c r="E41" s="444"/>
      <c r="G41" s="430"/>
      <c r="H41" s="430"/>
      <c r="I41" s="431"/>
      <c r="J41" s="430"/>
      <c r="M41" s="382"/>
      <c r="N41" s="382"/>
      <c r="O41" s="387"/>
      <c r="P41" s="382"/>
    </row>
    <row r="42" spans="1:20" ht="17.25" customHeight="1">
      <c r="A42" s="15"/>
      <c r="B42" s="15"/>
      <c r="C42" s="28"/>
      <c r="D42" s="15"/>
      <c r="E42" s="444"/>
      <c r="G42" s="430"/>
      <c r="H42" s="430"/>
      <c r="I42" s="431"/>
      <c r="J42" s="430"/>
      <c r="M42" s="382"/>
      <c r="N42" s="382"/>
      <c r="O42" s="387"/>
      <c r="P42" s="382"/>
    </row>
    <row r="43" spans="1:20" ht="17.25" customHeight="1">
      <c r="A43" s="15"/>
      <c r="B43" s="15"/>
      <c r="C43" s="28"/>
      <c r="D43" s="174"/>
      <c r="E43" s="174"/>
      <c r="G43" s="430"/>
      <c r="H43" s="430"/>
      <c r="I43" s="431"/>
      <c r="J43" s="174"/>
      <c r="M43" s="382"/>
      <c r="N43" s="382"/>
      <c r="O43" s="387"/>
      <c r="P43" s="174"/>
    </row>
    <row r="44" spans="1:20" ht="17.25" customHeight="1">
      <c r="A44" s="15"/>
      <c r="B44" s="15"/>
      <c r="C44" s="28"/>
      <c r="D44" s="15"/>
      <c r="E44" s="444"/>
      <c r="G44" s="430"/>
      <c r="H44" s="430"/>
      <c r="I44" s="431"/>
      <c r="J44" s="430"/>
      <c r="M44" s="382"/>
      <c r="N44" s="382"/>
      <c r="O44" s="387"/>
      <c r="P44" s="382"/>
    </row>
    <row r="45" spans="1:20" ht="17.25" customHeight="1">
      <c r="A45" s="15"/>
      <c r="B45" s="15"/>
      <c r="C45" s="28"/>
      <c r="D45" s="15"/>
      <c r="E45" s="444"/>
      <c r="G45" s="430"/>
      <c r="H45" s="430"/>
      <c r="I45" s="431"/>
      <c r="J45" s="430"/>
      <c r="M45" s="382"/>
      <c r="N45" s="382"/>
      <c r="O45" s="387"/>
      <c r="P45" s="382"/>
    </row>
    <row r="46" spans="1:20" ht="17.25" customHeight="1">
      <c r="A46" s="15"/>
      <c r="B46" s="15"/>
      <c r="C46" s="28"/>
      <c r="D46" s="15"/>
      <c r="E46" s="444"/>
      <c r="G46" s="430"/>
      <c r="H46" s="430"/>
      <c r="I46" s="431"/>
      <c r="J46" s="430"/>
      <c r="M46" s="382"/>
      <c r="N46" s="382"/>
      <c r="O46" s="387"/>
      <c r="P46" s="382"/>
    </row>
    <row r="47" spans="1:20" ht="17.25" customHeight="1">
      <c r="A47" s="15"/>
      <c r="B47" s="15"/>
      <c r="C47" s="28"/>
      <c r="D47" s="15"/>
      <c r="E47" s="444"/>
      <c r="G47" s="430"/>
      <c r="H47" s="430"/>
      <c r="I47" s="431"/>
      <c r="J47" s="430"/>
      <c r="M47" s="382"/>
      <c r="N47" s="382"/>
      <c r="O47" s="387"/>
      <c r="P47" s="382"/>
    </row>
    <row r="48" spans="1:20" ht="17.25" customHeight="1">
      <c r="A48" s="15"/>
      <c r="B48" s="15"/>
      <c r="C48" s="28"/>
      <c r="D48" s="15"/>
      <c r="E48" s="444"/>
      <c r="G48" s="430"/>
      <c r="H48" s="430"/>
      <c r="I48" s="431"/>
      <c r="J48" s="430"/>
      <c r="M48" s="382"/>
      <c r="N48" s="382"/>
      <c r="O48" s="387"/>
      <c r="P48" s="382"/>
    </row>
    <row r="49" spans="1:16" ht="17.25" customHeight="1">
      <c r="A49" s="15"/>
      <c r="B49" s="15"/>
      <c r="C49" s="28"/>
      <c r="D49" s="15"/>
      <c r="E49" s="444"/>
      <c r="G49" s="430"/>
      <c r="H49" s="430"/>
      <c r="I49" s="431"/>
      <c r="J49" s="430"/>
      <c r="M49" s="382"/>
      <c r="N49" s="382"/>
      <c r="O49" s="387"/>
      <c r="P49" s="382"/>
    </row>
    <row r="50" spans="1:16" ht="17.25" customHeight="1">
      <c r="A50" s="15"/>
      <c r="B50" s="15"/>
      <c r="C50" s="28"/>
      <c r="D50" s="15"/>
      <c r="E50" s="444"/>
      <c r="G50" s="430"/>
      <c r="H50" s="430"/>
      <c r="I50" s="431"/>
      <c r="J50" s="430"/>
      <c r="M50" s="382"/>
      <c r="N50" s="382"/>
      <c r="O50" s="387"/>
      <c r="P50" s="382"/>
    </row>
    <row r="51" spans="1:16" ht="17.25" customHeight="1">
      <c r="A51" s="15"/>
      <c r="B51" s="15"/>
      <c r="C51" s="28"/>
      <c r="D51" s="15"/>
      <c r="E51" s="444"/>
      <c r="G51" s="430"/>
      <c r="H51" s="430"/>
      <c r="I51" s="431"/>
      <c r="J51" s="430"/>
      <c r="M51" s="382"/>
      <c r="N51" s="382"/>
      <c r="O51" s="387"/>
      <c r="P51" s="382"/>
    </row>
    <row r="52" spans="1:16" ht="17.25" customHeight="1">
      <c r="A52" s="15"/>
      <c r="B52" s="15"/>
      <c r="C52" s="28"/>
      <c r="D52" s="15"/>
      <c r="E52" s="444"/>
      <c r="G52" s="430"/>
      <c r="H52" s="430"/>
      <c r="I52" s="431"/>
      <c r="J52" s="430"/>
      <c r="M52" s="382"/>
      <c r="N52" s="382"/>
      <c r="O52" s="387"/>
      <c r="P52" s="382"/>
    </row>
    <row r="53" spans="1:16" ht="17.25" customHeight="1">
      <c r="A53" s="15"/>
      <c r="B53" s="15"/>
      <c r="C53" s="28"/>
      <c r="D53" s="15"/>
      <c r="E53" s="444"/>
      <c r="G53" s="430"/>
      <c r="H53" s="430"/>
      <c r="I53" s="431"/>
      <c r="J53" s="430"/>
      <c r="M53" s="382"/>
      <c r="N53" s="382"/>
      <c r="O53" s="387"/>
      <c r="P53" s="382"/>
    </row>
    <row r="54" spans="1:16" ht="17.25" customHeight="1">
      <c r="A54" s="15"/>
      <c r="B54" s="15"/>
      <c r="C54" s="28"/>
      <c r="D54" s="15"/>
      <c r="E54" s="444"/>
      <c r="G54" s="430"/>
      <c r="H54" s="430"/>
      <c r="I54" s="431"/>
      <c r="J54" s="430"/>
      <c r="M54" s="382"/>
      <c r="N54" s="382"/>
      <c r="O54" s="387"/>
      <c r="P54" s="382"/>
    </row>
    <row r="55" spans="1:16" ht="17.25" customHeight="1">
      <c r="A55" s="15"/>
      <c r="B55" s="15"/>
      <c r="C55" s="28"/>
      <c r="D55" s="15"/>
      <c r="E55" s="444"/>
      <c r="G55" s="430"/>
      <c r="H55" s="430"/>
      <c r="I55" s="431"/>
      <c r="J55" s="430"/>
      <c r="M55" s="382"/>
      <c r="N55" s="382"/>
      <c r="O55" s="387"/>
      <c r="P55" s="382"/>
    </row>
    <row r="56" spans="1:16" ht="17.25" customHeight="1">
      <c r="A56" s="15"/>
      <c r="B56" s="15"/>
      <c r="C56" s="28"/>
      <c r="D56" s="15"/>
      <c r="E56" s="444"/>
      <c r="G56" s="430"/>
      <c r="H56" s="430"/>
      <c r="I56" s="431"/>
      <c r="J56" s="430"/>
      <c r="M56" s="382"/>
      <c r="N56" s="382"/>
      <c r="O56" s="387"/>
      <c r="P56" s="382"/>
    </row>
    <row r="57" spans="1:16" ht="17.25" customHeight="1">
      <c r="A57" s="15"/>
      <c r="B57" s="15"/>
      <c r="C57" s="28"/>
      <c r="D57" s="15"/>
      <c r="E57" s="444"/>
      <c r="G57" s="430"/>
      <c r="H57" s="430"/>
      <c r="I57" s="431"/>
      <c r="J57" s="430"/>
      <c r="M57" s="382"/>
      <c r="N57" s="382"/>
      <c r="O57" s="387"/>
      <c r="P57" s="382"/>
    </row>
    <row r="58" spans="1:16" ht="17.25" customHeight="1">
      <c r="A58" s="15"/>
      <c r="B58" s="15"/>
      <c r="C58" s="28"/>
      <c r="D58" s="15"/>
      <c r="E58" s="444"/>
      <c r="G58" s="430"/>
      <c r="H58" s="430"/>
      <c r="I58" s="431"/>
      <c r="J58" s="430"/>
      <c r="M58" s="382"/>
      <c r="N58" s="382"/>
      <c r="O58" s="387"/>
      <c r="P58" s="382"/>
    </row>
    <row r="59" spans="1:16" ht="17.25" customHeight="1">
      <c r="A59" s="15"/>
      <c r="B59" s="15"/>
      <c r="C59" s="28"/>
      <c r="D59" s="267">
        <v>1227400</v>
      </c>
      <c r="E59" s="466"/>
      <c r="G59" s="430"/>
      <c r="H59" s="430"/>
      <c r="I59" s="431"/>
      <c r="J59" s="267">
        <v>1227400</v>
      </c>
      <c r="M59" s="382"/>
      <c r="N59" s="382"/>
      <c r="O59" s="387"/>
      <c r="P59" s="267">
        <v>1227400</v>
      </c>
    </row>
    <row r="60" spans="1:16" ht="17.25" customHeight="1">
      <c r="A60" s="15"/>
      <c r="B60" s="15"/>
      <c r="C60" s="271"/>
      <c r="D60" s="265">
        <v>11499888.220000001</v>
      </c>
      <c r="E60" s="463"/>
      <c r="G60" s="430"/>
      <c r="H60" s="430"/>
      <c r="I60" s="271"/>
      <c r="J60" s="265">
        <v>11499888.220000001</v>
      </c>
      <c r="M60" s="382"/>
      <c r="N60" s="382"/>
      <c r="O60" s="271"/>
      <c r="P60" s="265">
        <v>11499888.220000001</v>
      </c>
    </row>
    <row r="61" spans="1:16" ht="17.25" customHeight="1">
      <c r="A61" s="15"/>
      <c r="B61" s="15"/>
      <c r="C61" s="271"/>
      <c r="D61" s="265">
        <v>4051180</v>
      </c>
      <c r="E61" s="463"/>
      <c r="G61" s="430"/>
      <c r="H61" s="430"/>
      <c r="I61" s="271"/>
      <c r="J61" s="265">
        <v>4051180</v>
      </c>
      <c r="M61" s="382"/>
      <c r="N61" s="382"/>
      <c r="O61" s="271"/>
      <c r="P61" s="265">
        <v>4051180</v>
      </c>
    </row>
    <row r="62" spans="1:16" ht="23.25" customHeight="1">
      <c r="A62" s="15"/>
      <c r="B62" s="15"/>
      <c r="C62" s="90"/>
      <c r="D62" s="272"/>
      <c r="E62" s="272"/>
      <c r="G62" s="430"/>
      <c r="H62" s="430"/>
      <c r="I62" s="90"/>
      <c r="J62" s="272"/>
      <c r="M62" s="382"/>
      <c r="N62" s="382"/>
      <c r="O62" s="90"/>
      <c r="P62" s="272"/>
    </row>
    <row r="63" spans="1:16" ht="17.25" customHeight="1">
      <c r="A63" s="3"/>
      <c r="C63" s="23"/>
      <c r="D63" s="267">
        <v>1227400</v>
      </c>
      <c r="E63" s="466"/>
      <c r="G63" s="3"/>
      <c r="I63" s="23"/>
      <c r="J63" s="267">
        <v>1227400</v>
      </c>
      <c r="M63" s="3"/>
      <c r="O63" s="23"/>
      <c r="P63" s="267">
        <v>1227400</v>
      </c>
    </row>
    <row r="64" spans="1:16" ht="17.25" customHeight="1">
      <c r="D64" s="265">
        <v>11499888.220000001</v>
      </c>
      <c r="E64" s="463"/>
      <c r="J64" s="265">
        <v>11499888.220000001</v>
      </c>
      <c r="P64" s="265">
        <v>11499888.220000001</v>
      </c>
    </row>
    <row r="65" spans="3:16" ht="17.25" customHeight="1">
      <c r="D65" s="265">
        <v>4051180</v>
      </c>
      <c r="E65" s="463"/>
      <c r="J65" s="265">
        <v>4051180</v>
      </c>
      <c r="P65" s="265">
        <v>4051180</v>
      </c>
    </row>
    <row r="67" spans="3:16" ht="17.25" customHeight="1">
      <c r="D67" s="3">
        <f>SUM(D63:D66)</f>
        <v>16778468.219999999</v>
      </c>
      <c r="J67" s="3">
        <f>SUM(J63:J66)</f>
        <v>16778468.219999999</v>
      </c>
      <c r="P67" s="3">
        <f>SUM(P63:P66)</f>
        <v>16778468.219999999</v>
      </c>
    </row>
    <row r="69" spans="3:16" ht="17.25" customHeight="1">
      <c r="D69" s="3">
        <v>16778468.219999999</v>
      </c>
      <c r="J69" s="3">
        <v>16778468.219999999</v>
      </c>
      <c r="P69" s="3">
        <v>16778468.219999999</v>
      </c>
    </row>
    <row r="70" spans="3:16" ht="17.25" customHeight="1">
      <c r="C70" s="264"/>
      <c r="I70" s="264"/>
      <c r="O70" s="264"/>
    </row>
    <row r="71" spans="3:16" ht="17.25" customHeight="1">
      <c r="C71" s="264">
        <v>3542564.01</v>
      </c>
      <c r="D71" s="3">
        <f>D67-D69</f>
        <v>0</v>
      </c>
      <c r="I71" s="264">
        <v>3542564.01</v>
      </c>
      <c r="J71" s="3">
        <f>J67-J69</f>
        <v>0</v>
      </c>
      <c r="O71" s="264">
        <v>3542564.01</v>
      </c>
      <c r="P71" s="3">
        <f>P67-P69</f>
        <v>0</v>
      </c>
    </row>
    <row r="72" spans="3:16" ht="17.25" customHeight="1">
      <c r="C72" s="264">
        <v>1138032.77</v>
      </c>
      <c r="I72" s="264">
        <v>1138032.77</v>
      </c>
      <c r="O72" s="264">
        <v>1138032.77</v>
      </c>
    </row>
    <row r="73" spans="3:16" ht="17.25" customHeight="1">
      <c r="C73" s="264">
        <v>675365.36</v>
      </c>
      <c r="I73" s="264">
        <v>675365.36</v>
      </c>
      <c r="O73" s="264">
        <v>675365.36</v>
      </c>
    </row>
    <row r="74" spans="3:16" ht="17.25" customHeight="1">
      <c r="C74" s="264"/>
      <c r="I74" s="264"/>
      <c r="O74" s="264"/>
    </row>
    <row r="75" spans="3:16" ht="17.25" customHeight="1">
      <c r="C75" s="264">
        <v>7027169.5</v>
      </c>
      <c r="I75" s="264">
        <v>7027169.5</v>
      </c>
      <c r="O75" s="264">
        <v>7027169.5</v>
      </c>
    </row>
    <row r="76" spans="3:16" ht="17.25" customHeight="1">
      <c r="C76" s="264">
        <v>8000000</v>
      </c>
      <c r="I76" s="264">
        <v>8000000</v>
      </c>
      <c r="O76" s="264">
        <v>8000000</v>
      </c>
    </row>
  </sheetData>
  <mergeCells count="40">
    <mergeCell ref="K39:N39"/>
    <mergeCell ref="K40:N40"/>
    <mergeCell ref="Q4:Q5"/>
    <mergeCell ref="R4:R5"/>
    <mergeCell ref="Q40:T40"/>
    <mergeCell ref="Q38:T38"/>
    <mergeCell ref="Q39:T39"/>
    <mergeCell ref="S4:S5"/>
    <mergeCell ref="T4:T5"/>
    <mergeCell ref="K4:K5"/>
    <mergeCell ref="L4:L5"/>
    <mergeCell ref="M4:M5"/>
    <mergeCell ref="N4:N5"/>
    <mergeCell ref="K38:N38"/>
    <mergeCell ref="Q1:T1"/>
    <mergeCell ref="Q2:T2"/>
    <mergeCell ref="Q3:T3"/>
    <mergeCell ref="A40:D40"/>
    <mergeCell ref="A1:D1"/>
    <mergeCell ref="A2:D2"/>
    <mergeCell ref="A3:D3"/>
    <mergeCell ref="A4:A5"/>
    <mergeCell ref="B4:B5"/>
    <mergeCell ref="C4:C5"/>
    <mergeCell ref="D4:D5"/>
    <mergeCell ref="A38:D38"/>
    <mergeCell ref="A39:D39"/>
    <mergeCell ref="K1:N1"/>
    <mergeCell ref="K2:N2"/>
    <mergeCell ref="K3:N3"/>
    <mergeCell ref="G38:J38"/>
    <mergeCell ref="G39:J39"/>
    <mergeCell ref="G40:J40"/>
    <mergeCell ref="G1:J1"/>
    <mergeCell ref="G2:J2"/>
    <mergeCell ref="G3:J3"/>
    <mergeCell ref="G4:G5"/>
    <mergeCell ref="H4:H5"/>
    <mergeCell ref="I4:I5"/>
    <mergeCell ref="J4:J5"/>
  </mergeCells>
  <phoneticPr fontId="0" type="noConversion"/>
  <pageMargins left="0.6" right="0.21" top="3.937007874015748E-2" bottom="0" header="0.19685039370078741" footer="0.4724409448818898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9"/>
  <sheetViews>
    <sheetView topLeftCell="A19" workbookViewId="0">
      <selection activeCell="C8" sqref="C8"/>
    </sheetView>
  </sheetViews>
  <sheetFormatPr defaultRowHeight="21.75" customHeight="1"/>
  <cols>
    <col min="1" max="1" width="13.5703125" style="181" customWidth="1"/>
    <col min="2" max="2" width="14" style="181" customWidth="1"/>
    <col min="3" max="3" width="53.85546875" style="181" customWidth="1"/>
    <col min="4" max="4" width="20.140625" style="180" customWidth="1"/>
    <col min="5" max="5" width="9.140625" style="239" customWidth="1"/>
    <col min="6" max="6" width="13.5703125" style="181" customWidth="1"/>
    <col min="7" max="7" width="14" style="181" customWidth="1"/>
    <col min="8" max="8" width="53.85546875" style="181" customWidth="1"/>
    <col min="9" max="9" width="20.140625" style="180" customWidth="1"/>
    <col min="10" max="10" width="13.5703125" style="181" customWidth="1"/>
    <col min="11" max="11" width="14" style="181" customWidth="1"/>
    <col min="12" max="12" width="53.85546875" style="181" customWidth="1"/>
    <col min="13" max="13" width="20.140625" style="180" customWidth="1"/>
    <col min="14" max="16384" width="9.140625" style="181"/>
  </cols>
  <sheetData>
    <row r="1" spans="1:13" s="179" customFormat="1" ht="19.5" customHeight="1">
      <c r="A1" s="487" t="s">
        <v>0</v>
      </c>
      <c r="B1" s="487"/>
      <c r="C1" s="487"/>
      <c r="D1" s="487"/>
      <c r="E1" s="239"/>
      <c r="F1" s="487" t="s">
        <v>0</v>
      </c>
      <c r="G1" s="487"/>
      <c r="H1" s="487"/>
      <c r="I1" s="487"/>
      <c r="J1" s="489" t="s">
        <v>141</v>
      </c>
      <c r="K1" s="489"/>
      <c r="L1" s="489"/>
      <c r="M1" s="489"/>
    </row>
    <row r="2" spans="1:13" s="179" customFormat="1" ht="19.5" customHeight="1">
      <c r="A2" s="487" t="s">
        <v>333</v>
      </c>
      <c r="B2" s="487"/>
      <c r="C2" s="487"/>
      <c r="D2" s="487"/>
      <c r="E2" s="239"/>
      <c r="F2" s="487" t="s">
        <v>333</v>
      </c>
      <c r="G2" s="487"/>
      <c r="H2" s="487"/>
      <c r="I2" s="487"/>
      <c r="J2" s="489" t="s">
        <v>199</v>
      </c>
      <c r="K2" s="489"/>
      <c r="L2" s="489"/>
      <c r="M2" s="489"/>
    </row>
    <row r="3" spans="1:13" s="179" customFormat="1" ht="19.5" customHeight="1">
      <c r="A3" s="488" t="s">
        <v>433</v>
      </c>
      <c r="B3" s="488"/>
      <c r="C3" s="488"/>
      <c r="D3" s="488"/>
      <c r="E3" s="274"/>
      <c r="F3" s="488" t="s">
        <v>386</v>
      </c>
      <c r="G3" s="488"/>
      <c r="H3" s="488"/>
      <c r="I3" s="488"/>
      <c r="J3" s="179" t="s">
        <v>142</v>
      </c>
      <c r="M3" s="180"/>
    </row>
    <row r="4" spans="1:13" s="179" customFormat="1" ht="19.5" customHeight="1">
      <c r="A4" s="480" t="s">
        <v>331</v>
      </c>
      <c r="B4" s="480"/>
      <c r="C4" s="293"/>
      <c r="D4" s="293"/>
      <c r="E4" s="274"/>
      <c r="F4" s="480" t="s">
        <v>331</v>
      </c>
      <c r="G4" s="480"/>
      <c r="H4" s="293"/>
      <c r="I4" s="293"/>
      <c r="K4" s="179" t="s">
        <v>185</v>
      </c>
      <c r="M4" s="175">
        <v>22837.48</v>
      </c>
    </row>
    <row r="5" spans="1:13" ht="19.5" customHeight="1">
      <c r="A5" s="300" t="s">
        <v>334</v>
      </c>
      <c r="B5" s="293"/>
      <c r="C5" s="293"/>
      <c r="D5" s="293" t="s">
        <v>80</v>
      </c>
      <c r="E5" s="274"/>
      <c r="F5" s="384" t="s">
        <v>334</v>
      </c>
      <c r="G5" s="293"/>
      <c r="H5" s="293"/>
      <c r="I5" s="293" t="s">
        <v>80</v>
      </c>
      <c r="K5" s="181" t="s">
        <v>184</v>
      </c>
      <c r="M5" s="176">
        <v>781160</v>
      </c>
    </row>
    <row r="6" spans="1:13" ht="19.5" customHeight="1">
      <c r="A6" s="293"/>
      <c r="B6" s="483" t="s">
        <v>64</v>
      </c>
      <c r="C6" s="483"/>
      <c r="D6" s="175" t="s">
        <v>10</v>
      </c>
      <c r="E6" s="274"/>
      <c r="F6" s="293"/>
      <c r="G6" s="483" t="s">
        <v>64</v>
      </c>
      <c r="H6" s="483"/>
      <c r="I6" s="175" t="s">
        <v>10</v>
      </c>
      <c r="K6" s="181" t="s">
        <v>190</v>
      </c>
      <c r="M6" s="146">
        <v>595365.36</v>
      </c>
    </row>
    <row r="7" spans="1:13" ht="19.5" customHeight="1" thickBot="1">
      <c r="A7" s="293"/>
      <c r="B7" s="294"/>
      <c r="C7" s="297" t="s">
        <v>125</v>
      </c>
      <c r="D7" s="296">
        <f>SUM(D6:D6)</f>
        <v>0</v>
      </c>
      <c r="E7" s="274"/>
      <c r="F7" s="293"/>
      <c r="G7" s="385"/>
      <c r="H7" s="297" t="s">
        <v>125</v>
      </c>
      <c r="I7" s="296">
        <f>SUM(I6:I6)</f>
        <v>0</v>
      </c>
      <c r="K7" s="181" t="s">
        <v>161</v>
      </c>
      <c r="M7" s="240">
        <v>10311</v>
      </c>
    </row>
    <row r="8" spans="1:13" ht="19.5" customHeight="1" thickTop="1">
      <c r="A8" s="480" t="s">
        <v>335</v>
      </c>
      <c r="B8" s="480"/>
      <c r="C8" s="294"/>
      <c r="D8" s="175"/>
      <c r="E8" s="274"/>
      <c r="F8" s="480" t="s">
        <v>335</v>
      </c>
      <c r="G8" s="480"/>
      <c r="H8" s="385"/>
      <c r="I8" s="175"/>
      <c r="K8" s="181" t="s">
        <v>191</v>
      </c>
      <c r="M8" s="176">
        <v>6867.96</v>
      </c>
    </row>
    <row r="9" spans="1:13" ht="19.5" customHeight="1">
      <c r="A9" s="300" t="s">
        <v>334</v>
      </c>
      <c r="B9" s="294"/>
      <c r="C9" s="294"/>
      <c r="D9" s="295" t="s">
        <v>80</v>
      </c>
      <c r="E9"/>
      <c r="F9" s="384" t="s">
        <v>334</v>
      </c>
      <c r="G9" s="385"/>
      <c r="H9" s="385"/>
      <c r="I9" s="295" t="s">
        <v>80</v>
      </c>
      <c r="K9" s="181" t="s">
        <v>175</v>
      </c>
      <c r="M9" s="176">
        <v>850</v>
      </c>
    </row>
    <row r="10" spans="1:13" ht="19.5" customHeight="1">
      <c r="A10" s="293"/>
      <c r="B10" s="294"/>
      <c r="C10" s="294"/>
      <c r="D10" s="175" t="s">
        <v>10</v>
      </c>
      <c r="E10"/>
      <c r="F10" s="293"/>
      <c r="G10" s="385"/>
      <c r="H10" s="385"/>
      <c r="I10" s="175" t="s">
        <v>10</v>
      </c>
      <c r="K10" s="181" t="s">
        <v>189</v>
      </c>
      <c r="M10" s="176">
        <v>136338</v>
      </c>
    </row>
    <row r="11" spans="1:13" ht="19.5" customHeight="1" thickBot="1">
      <c r="A11" s="293"/>
      <c r="B11" s="294"/>
      <c r="C11" s="297" t="s">
        <v>125</v>
      </c>
      <c r="D11" s="296" t="s">
        <v>10</v>
      </c>
      <c r="E11"/>
      <c r="F11" s="293"/>
      <c r="G11" s="385"/>
      <c r="H11" s="297" t="s">
        <v>125</v>
      </c>
      <c r="I11" s="296" t="s">
        <v>10</v>
      </c>
      <c r="M11" s="178">
        <f>SUM(M3:M10)</f>
        <v>1553729.7999999998</v>
      </c>
    </row>
    <row r="12" spans="1:13" ht="19.5" customHeight="1" thickTop="1">
      <c r="A12" s="301" t="s">
        <v>336</v>
      </c>
      <c r="B12" s="179"/>
      <c r="C12" s="179"/>
      <c r="D12" s="298" t="s">
        <v>80</v>
      </c>
      <c r="E12"/>
      <c r="F12" s="301" t="s">
        <v>336</v>
      </c>
      <c r="G12" s="179"/>
      <c r="H12" s="179"/>
      <c r="I12" s="298" t="s">
        <v>80</v>
      </c>
    </row>
    <row r="13" spans="1:13" ht="19.5" customHeight="1">
      <c r="A13" s="179"/>
      <c r="B13" s="179" t="s">
        <v>185</v>
      </c>
      <c r="C13" s="179"/>
      <c r="D13" s="275">
        <v>8455.6299999999992</v>
      </c>
      <c r="E13"/>
      <c r="F13" s="179"/>
      <c r="G13" s="179" t="s">
        <v>185</v>
      </c>
      <c r="H13" s="179"/>
      <c r="I13" s="275">
        <v>11843.63</v>
      </c>
      <c r="J13" s="15" t="s">
        <v>165</v>
      </c>
      <c r="K13" s="16"/>
      <c r="L13" s="19"/>
      <c r="M13" s="15"/>
    </row>
    <row r="14" spans="1:13" ht="19.5" customHeight="1">
      <c r="B14" s="181" t="s">
        <v>184</v>
      </c>
      <c r="D14" s="272">
        <v>608340</v>
      </c>
      <c r="E14"/>
      <c r="G14" s="181" t="s">
        <v>184</v>
      </c>
      <c r="I14" s="272">
        <v>680990</v>
      </c>
      <c r="J14" s="467" t="s">
        <v>172</v>
      </c>
      <c r="K14" s="467"/>
      <c r="L14" s="467"/>
      <c r="M14" s="467"/>
    </row>
    <row r="15" spans="1:13" ht="19.5" customHeight="1">
      <c r="B15" s="181" t="s">
        <v>190</v>
      </c>
      <c r="D15" s="276">
        <v>170953.76</v>
      </c>
      <c r="E15"/>
      <c r="G15" s="181" t="s">
        <v>190</v>
      </c>
      <c r="I15" s="276">
        <v>730716.18</v>
      </c>
      <c r="J15" s="467" t="s">
        <v>197</v>
      </c>
      <c r="K15" s="467"/>
      <c r="L15" s="467"/>
      <c r="M15" s="467"/>
    </row>
    <row r="16" spans="1:13" ht="19.5" customHeight="1">
      <c r="B16" s="181" t="s">
        <v>236</v>
      </c>
      <c r="D16" s="276">
        <v>744000</v>
      </c>
      <c r="E16"/>
      <c r="G16" s="181" t="s">
        <v>236</v>
      </c>
      <c r="I16" s="276">
        <v>183000</v>
      </c>
      <c r="J16" s="467" t="s">
        <v>166</v>
      </c>
      <c r="K16" s="467"/>
      <c r="L16" s="467"/>
      <c r="M16" s="467"/>
    </row>
    <row r="17" spans="1:13" ht="19.5" customHeight="1">
      <c r="B17" s="181" t="s">
        <v>161</v>
      </c>
      <c r="D17" s="277">
        <v>5</v>
      </c>
      <c r="E17"/>
      <c r="G17" s="181" t="s">
        <v>161</v>
      </c>
      <c r="I17" s="277">
        <v>7933</v>
      </c>
      <c r="J17" s="467"/>
      <c r="K17" s="467"/>
      <c r="L17" s="467"/>
      <c r="M17" s="467"/>
    </row>
    <row r="18" spans="1:13" ht="19.5" customHeight="1">
      <c r="B18" s="181" t="s">
        <v>191</v>
      </c>
      <c r="D18" s="272">
        <v>6736.5</v>
      </c>
      <c r="E18"/>
      <c r="G18" s="181" t="s">
        <v>191</v>
      </c>
      <c r="I18" s="272">
        <v>5869.74</v>
      </c>
      <c r="J18" s="467"/>
      <c r="K18" s="467"/>
      <c r="L18" s="467"/>
      <c r="M18" s="467"/>
    </row>
    <row r="19" spans="1:13" ht="19.5" customHeight="1">
      <c r="B19" s="181" t="s">
        <v>175</v>
      </c>
      <c r="D19" s="272">
        <v>850</v>
      </c>
      <c r="E19" s="115"/>
      <c r="G19" s="181" t="s">
        <v>175</v>
      </c>
      <c r="I19" s="272">
        <v>850</v>
      </c>
      <c r="J19" s="467"/>
      <c r="K19" s="467"/>
      <c r="L19" s="467"/>
      <c r="M19" s="467"/>
    </row>
    <row r="20" spans="1:13" ht="19.5" customHeight="1">
      <c r="B20" s="181" t="s">
        <v>357</v>
      </c>
      <c r="D20" s="272">
        <v>20800</v>
      </c>
      <c r="E20" s="165"/>
      <c r="G20" s="181" t="s">
        <v>357</v>
      </c>
      <c r="I20" s="272">
        <v>20800</v>
      </c>
    </row>
    <row r="21" spans="1:13" ht="19.5" customHeight="1">
      <c r="B21" s="181" t="s">
        <v>358</v>
      </c>
      <c r="D21" s="272">
        <v>32800</v>
      </c>
      <c r="E21" s="165"/>
      <c r="G21" s="181" t="s">
        <v>358</v>
      </c>
      <c r="I21" s="272">
        <v>32800</v>
      </c>
    </row>
    <row r="22" spans="1:13" ht="19.5" customHeight="1">
      <c r="B22" s="181" t="s">
        <v>359</v>
      </c>
      <c r="D22" s="272">
        <v>5313</v>
      </c>
      <c r="E22" s="94"/>
      <c r="G22" s="181" t="s">
        <v>359</v>
      </c>
      <c r="I22" s="272">
        <v>38773</v>
      </c>
    </row>
    <row r="23" spans="1:13" ht="19.5" customHeight="1">
      <c r="B23" s="181" t="s">
        <v>360</v>
      </c>
      <c r="D23" s="272">
        <v>26</v>
      </c>
      <c r="E23" s="283"/>
      <c r="G23" s="181" t="s">
        <v>360</v>
      </c>
      <c r="I23" s="272">
        <v>26</v>
      </c>
    </row>
    <row r="24" spans="1:13" ht="19.5" customHeight="1">
      <c r="B24" s="181" t="s">
        <v>361</v>
      </c>
      <c r="D24" s="272">
        <v>6500</v>
      </c>
      <c r="E24" s="284"/>
      <c r="G24" s="181" t="s">
        <v>361</v>
      </c>
      <c r="I24" s="272">
        <v>6500</v>
      </c>
    </row>
    <row r="25" spans="1:13" ht="19.5" customHeight="1">
      <c r="B25" s="181" t="s">
        <v>393</v>
      </c>
      <c r="D25" s="272">
        <v>41315</v>
      </c>
      <c r="E25" s="405"/>
      <c r="I25" s="272"/>
    </row>
    <row r="26" spans="1:13" ht="19.5" customHeight="1">
      <c r="B26" s="181" t="s">
        <v>394</v>
      </c>
      <c r="D26" s="272"/>
      <c r="E26" s="405"/>
      <c r="I26" s="272"/>
    </row>
    <row r="27" spans="1:13" ht="19.5" customHeight="1">
      <c r="B27" s="181" t="s">
        <v>393</v>
      </c>
      <c r="D27" s="272">
        <v>35730</v>
      </c>
      <c r="E27" s="405"/>
      <c r="I27" s="272"/>
    </row>
    <row r="28" spans="1:13" ht="19.5" customHeight="1">
      <c r="B28" s="181" t="s">
        <v>395</v>
      </c>
      <c r="D28" s="272"/>
      <c r="E28" s="405"/>
      <c r="I28" s="272"/>
    </row>
    <row r="29" spans="1:13" ht="19.5" customHeight="1">
      <c r="B29" s="308" t="s">
        <v>396</v>
      </c>
      <c r="C29" s="308"/>
      <c r="D29" s="272">
        <v>176900</v>
      </c>
      <c r="E29" s="405"/>
      <c r="I29" s="272"/>
    </row>
    <row r="30" spans="1:13" ht="19.5" customHeight="1">
      <c r="B30" s="308" t="s">
        <v>402</v>
      </c>
      <c r="C30" s="308"/>
      <c r="D30" s="272"/>
      <c r="E30" s="405"/>
      <c r="I30" s="272"/>
    </row>
    <row r="31" spans="1:13" ht="19.5" customHeight="1" thickBot="1">
      <c r="C31" s="299" t="s">
        <v>125</v>
      </c>
      <c r="D31" s="278">
        <f>SUM(D12:D30)</f>
        <v>1858724.8900000001</v>
      </c>
      <c r="E31" s="279"/>
      <c r="F31" s="181">
        <v>1927032.9</v>
      </c>
      <c r="H31" s="299" t="s">
        <v>125</v>
      </c>
      <c r="I31" s="278">
        <f>SUM(I12:I24)</f>
        <v>1720101.55</v>
      </c>
    </row>
    <row r="32" spans="1:13" ht="19.5" customHeight="1" thickTop="1">
      <c r="A32"/>
      <c r="B32"/>
      <c r="C32"/>
      <c r="D32"/>
      <c r="E32" s="279"/>
      <c r="F32"/>
      <c r="G32"/>
      <c r="H32"/>
      <c r="I32"/>
    </row>
    <row r="33" spans="1:9" ht="19.5" customHeight="1">
      <c r="A33" s="484" t="s">
        <v>352</v>
      </c>
      <c r="B33" s="484"/>
      <c r="C33" s="484"/>
      <c r="D33" s="484"/>
      <c r="E33" s="94"/>
      <c r="F33" s="484" t="s">
        <v>352</v>
      </c>
      <c r="G33" s="484"/>
      <c r="H33" s="484"/>
      <c r="I33" s="484"/>
    </row>
    <row r="34" spans="1:9" ht="19.5" customHeight="1">
      <c r="A34" s="481" t="s">
        <v>353</v>
      </c>
      <c r="B34" s="481"/>
      <c r="C34" s="481"/>
      <c r="D34" s="481"/>
      <c r="E34" s="94"/>
      <c r="F34" s="481" t="s">
        <v>353</v>
      </c>
      <c r="G34" s="481"/>
      <c r="H34" s="481"/>
      <c r="I34" s="481"/>
    </row>
    <row r="35" spans="1:9" ht="19.5" customHeight="1">
      <c r="A35" s="481" t="s">
        <v>237</v>
      </c>
      <c r="B35" s="481"/>
      <c r="C35" s="481"/>
      <c r="D35" s="481"/>
      <c r="E35" s="279"/>
      <c r="F35" s="481" t="s">
        <v>237</v>
      </c>
      <c r="G35" s="481"/>
      <c r="H35" s="481"/>
      <c r="I35" s="481"/>
    </row>
    <row r="36" spans="1:9" ht="19.5" customHeight="1">
      <c r="A36" s="169"/>
      <c r="B36" s="169"/>
      <c r="C36" s="169"/>
      <c r="D36" s="94"/>
      <c r="E36" s="101"/>
      <c r="F36" s="169"/>
      <c r="G36" s="169"/>
      <c r="H36" s="169"/>
      <c r="I36" s="94"/>
    </row>
    <row r="37" spans="1:9" ht="19.5" customHeight="1">
      <c r="A37" s="485" t="s">
        <v>238</v>
      </c>
      <c r="B37" s="485"/>
      <c r="C37" s="485"/>
      <c r="D37" s="485"/>
      <c r="E37" s="101"/>
      <c r="F37" s="485" t="s">
        <v>238</v>
      </c>
      <c r="G37" s="485"/>
      <c r="H37" s="485"/>
      <c r="I37" s="485"/>
    </row>
    <row r="38" spans="1:9" ht="19.5" customHeight="1">
      <c r="A38" s="486" t="s">
        <v>239</v>
      </c>
      <c r="B38" s="486"/>
      <c r="C38" s="486"/>
      <c r="D38" s="486"/>
      <c r="E38" s="101"/>
      <c r="F38" s="486" t="s">
        <v>239</v>
      </c>
      <c r="G38" s="486"/>
      <c r="H38" s="486"/>
      <c r="I38" s="486"/>
    </row>
    <row r="39" spans="1:9" ht="19.5" customHeight="1">
      <c r="A39" s="482" t="s">
        <v>122</v>
      </c>
      <c r="B39" s="482"/>
      <c r="C39" s="482"/>
      <c r="D39" s="482"/>
      <c r="E39" s="101"/>
      <c r="F39" s="482" t="s">
        <v>122</v>
      </c>
      <c r="G39" s="482"/>
      <c r="H39" s="482"/>
      <c r="I39" s="482"/>
    </row>
    <row r="40" spans="1:9" ht="19.5" customHeight="1">
      <c r="A40" s="482" t="s">
        <v>99</v>
      </c>
      <c r="B40" s="482"/>
      <c r="C40" s="482"/>
      <c r="D40" s="482"/>
      <c r="E40" s="101"/>
      <c r="F40" s="482" t="s">
        <v>99</v>
      </c>
      <c r="G40" s="482"/>
      <c r="H40" s="482"/>
      <c r="I40" s="482"/>
    </row>
    <row r="41" spans="1:9" ht="19.5" customHeight="1">
      <c r="A41" s="482"/>
      <c r="B41" s="482"/>
      <c r="C41" s="482"/>
      <c r="D41" s="482"/>
      <c r="E41" s="101"/>
      <c r="F41" s="482"/>
      <c r="G41" s="482"/>
      <c r="H41" s="482"/>
      <c r="I41" s="482"/>
    </row>
    <row r="42" spans="1:9" ht="19.5" customHeight="1">
      <c r="A42" s="482" t="s">
        <v>130</v>
      </c>
      <c r="B42" s="482"/>
      <c r="C42" s="482"/>
      <c r="D42" s="482"/>
      <c r="E42" s="101"/>
      <c r="F42" s="482" t="s">
        <v>130</v>
      </c>
      <c r="G42" s="482"/>
      <c r="H42" s="482"/>
      <c r="I42" s="482"/>
    </row>
    <row r="43" spans="1:9" ht="19.5" customHeight="1">
      <c r="A43" s="479" t="s">
        <v>109</v>
      </c>
      <c r="B43" s="479"/>
      <c r="C43" s="479"/>
      <c r="D43" s="479"/>
      <c r="E43" s="101"/>
      <c r="F43" s="479" t="s">
        <v>109</v>
      </c>
      <c r="G43" s="479"/>
      <c r="H43" s="479"/>
      <c r="I43" s="479"/>
    </row>
    <row r="44" spans="1:9" ht="21.75" customHeight="1">
      <c r="A44" s="101"/>
      <c r="B44" s="101"/>
      <c r="C44" s="101"/>
      <c r="D44" s="101"/>
      <c r="E44" s="101"/>
      <c r="F44" s="383"/>
      <c r="G44" s="383"/>
      <c r="H44" s="383"/>
      <c r="I44" s="383"/>
    </row>
    <row r="45" spans="1:9" ht="21.75" customHeight="1">
      <c r="A45" s="101"/>
      <c r="B45" s="101"/>
      <c r="C45" s="101"/>
      <c r="D45" s="101"/>
      <c r="E45" s="94"/>
      <c r="F45" s="383"/>
      <c r="G45" s="383"/>
      <c r="H45" s="383"/>
      <c r="I45" s="383"/>
    </row>
    <row r="46" spans="1:9" ht="21.75" customHeight="1">
      <c r="A46" s="101"/>
      <c r="B46" s="101"/>
      <c r="C46" s="101"/>
      <c r="D46" s="101"/>
      <c r="F46" s="383"/>
      <c r="G46" s="383"/>
      <c r="H46" s="383"/>
      <c r="I46" s="383"/>
    </row>
    <row r="47" spans="1:9" ht="21.75" customHeight="1">
      <c r="A47" s="101"/>
      <c r="B47" s="101"/>
      <c r="C47" s="101"/>
      <c r="D47" s="101"/>
      <c r="F47" s="383"/>
      <c r="G47" s="383"/>
      <c r="H47" s="383"/>
      <c r="I47" s="383"/>
    </row>
    <row r="48" spans="1:9" ht="21.75" customHeight="1">
      <c r="A48" s="101"/>
      <c r="B48" s="101"/>
      <c r="C48" s="101"/>
      <c r="D48" s="101"/>
      <c r="F48" s="383"/>
      <c r="G48" s="383"/>
      <c r="H48" s="383"/>
      <c r="I48" s="383"/>
    </row>
    <row r="49" spans="1:9" ht="21.75" customHeight="1">
      <c r="A49" s="101"/>
      <c r="B49" s="101"/>
      <c r="C49" s="101"/>
      <c r="D49" s="101"/>
      <c r="F49" s="383"/>
      <c r="G49" s="383"/>
      <c r="H49" s="383"/>
      <c r="I49" s="383"/>
    </row>
    <row r="50" spans="1:9" ht="21.75" customHeight="1">
      <c r="A50" s="101"/>
      <c r="B50" s="101"/>
      <c r="C50" s="101"/>
      <c r="D50" s="101"/>
      <c r="F50" s="383"/>
      <c r="G50" s="383"/>
      <c r="H50" s="383"/>
      <c r="I50" s="383"/>
    </row>
    <row r="51" spans="1:9" ht="21.75" customHeight="1">
      <c r="A51" s="101"/>
      <c r="B51" s="101"/>
      <c r="C51" s="101"/>
      <c r="D51" s="101"/>
      <c r="F51" s="383"/>
      <c r="G51" s="383"/>
      <c r="H51" s="383"/>
      <c r="I51" s="383"/>
    </row>
    <row r="52" spans="1:9" ht="21.75" customHeight="1">
      <c r="A52" s="101"/>
      <c r="B52" s="101"/>
      <c r="C52" s="101"/>
      <c r="D52" s="101"/>
      <c r="F52" s="383"/>
      <c r="G52" s="383"/>
      <c r="H52" s="383"/>
      <c r="I52" s="383"/>
    </row>
    <row r="53" spans="1:9" ht="21.75" customHeight="1">
      <c r="A53" s="280"/>
      <c r="C53" s="162"/>
      <c r="D53" s="94"/>
      <c r="F53" s="280"/>
      <c r="H53" s="162"/>
      <c r="I53" s="94"/>
    </row>
    <row r="54" spans="1:9" ht="21.75" customHeight="1">
      <c r="A54" s="179" t="s">
        <v>142</v>
      </c>
      <c r="B54" s="179"/>
      <c r="C54" s="179"/>
      <c r="F54" s="179" t="s">
        <v>142</v>
      </c>
      <c r="G54" s="179"/>
      <c r="H54" s="179"/>
    </row>
    <row r="55" spans="1:9" ht="21.75" customHeight="1">
      <c r="A55" s="179"/>
      <c r="B55" s="179" t="s">
        <v>185</v>
      </c>
      <c r="C55" s="179"/>
      <c r="D55" s="175">
        <v>18213.16</v>
      </c>
      <c r="F55" s="179"/>
      <c r="G55" s="179" t="s">
        <v>185</v>
      </c>
      <c r="H55" s="179"/>
      <c r="I55" s="175">
        <v>18213.16</v>
      </c>
    </row>
    <row r="56" spans="1:9" ht="21.75" customHeight="1">
      <c r="B56" s="181" t="s">
        <v>184</v>
      </c>
      <c r="D56" s="176">
        <v>788535</v>
      </c>
      <c r="G56" s="181" t="s">
        <v>184</v>
      </c>
      <c r="I56" s="176">
        <v>788535</v>
      </c>
    </row>
    <row r="57" spans="1:9" ht="21.75" customHeight="1">
      <c r="B57" s="181" t="s">
        <v>190</v>
      </c>
      <c r="D57" s="146">
        <v>608365.36</v>
      </c>
      <c r="G57" s="181" t="s">
        <v>190</v>
      </c>
      <c r="I57" s="146">
        <v>608365.36</v>
      </c>
    </row>
    <row r="58" spans="1:9" ht="21.75" customHeight="1">
      <c r="B58" s="181" t="s">
        <v>161</v>
      </c>
      <c r="D58" s="240">
        <v>130</v>
      </c>
      <c r="G58" s="181" t="s">
        <v>161</v>
      </c>
      <c r="I58" s="240">
        <v>130</v>
      </c>
    </row>
    <row r="59" spans="1:9" ht="21.75" customHeight="1">
      <c r="B59" s="181" t="s">
        <v>191</v>
      </c>
      <c r="D59" s="176">
        <v>6890.34</v>
      </c>
      <c r="G59" s="181" t="s">
        <v>191</v>
      </c>
      <c r="I59" s="176">
        <v>6890.34</v>
      </c>
    </row>
    <row r="60" spans="1:9" ht="21.75" customHeight="1">
      <c r="B60" s="181" t="s">
        <v>175</v>
      </c>
      <c r="D60" s="176">
        <v>850</v>
      </c>
      <c r="G60" s="181" t="s">
        <v>175</v>
      </c>
      <c r="I60" s="176">
        <v>850</v>
      </c>
    </row>
    <row r="61" spans="1:9" ht="21.75" customHeight="1" thickBot="1">
      <c r="D61" s="178">
        <f>SUM(D54:D60)</f>
        <v>1422983.86</v>
      </c>
      <c r="I61" s="178">
        <f>SUM(I54:I60)</f>
        <v>1422983.86</v>
      </c>
    </row>
    <row r="62" spans="1:9" ht="21.75" customHeight="1" thickTop="1"/>
    <row r="63" spans="1:9" ht="21.75" customHeight="1">
      <c r="A63" s="15" t="s">
        <v>165</v>
      </c>
      <c r="B63" s="16"/>
      <c r="C63" s="19"/>
      <c r="D63" s="15"/>
      <c r="F63" s="382" t="s">
        <v>165</v>
      </c>
      <c r="G63" s="16"/>
      <c r="H63" s="19"/>
      <c r="I63" s="382"/>
    </row>
    <row r="64" spans="1:9" ht="21.75" customHeight="1">
      <c r="A64" s="467" t="s">
        <v>206</v>
      </c>
      <c r="B64" s="467"/>
      <c r="C64" s="467"/>
      <c r="D64" s="467"/>
      <c r="F64" s="467" t="s">
        <v>206</v>
      </c>
      <c r="G64" s="467"/>
      <c r="H64" s="467"/>
      <c r="I64" s="467"/>
    </row>
    <row r="65" spans="1:9" ht="21.75" customHeight="1">
      <c r="A65" s="467" t="s">
        <v>205</v>
      </c>
      <c r="B65" s="467"/>
      <c r="C65" s="467"/>
      <c r="D65" s="467"/>
      <c r="F65" s="467" t="s">
        <v>205</v>
      </c>
      <c r="G65" s="467"/>
      <c r="H65" s="467"/>
      <c r="I65" s="467"/>
    </row>
    <row r="66" spans="1:9" ht="21.75" customHeight="1">
      <c r="A66" s="467" t="s">
        <v>204</v>
      </c>
      <c r="B66" s="467"/>
      <c r="C66" s="467"/>
      <c r="D66" s="467"/>
      <c r="F66" s="467" t="s">
        <v>204</v>
      </c>
      <c r="G66" s="467"/>
      <c r="H66" s="467"/>
      <c r="I66" s="467"/>
    </row>
    <row r="67" spans="1:9" ht="21.75" customHeight="1">
      <c r="A67" s="467"/>
      <c r="B67" s="467"/>
      <c r="C67" s="467"/>
      <c r="D67" s="467"/>
      <c r="F67" s="467"/>
      <c r="G67" s="467"/>
      <c r="H67" s="467"/>
      <c r="I67" s="467"/>
    </row>
    <row r="68" spans="1:9" ht="21.75" customHeight="1">
      <c r="A68" s="467"/>
      <c r="B68" s="467"/>
      <c r="C68" s="467"/>
      <c r="D68" s="467"/>
      <c r="F68" s="467"/>
      <c r="G68" s="467"/>
      <c r="H68" s="467"/>
      <c r="I68" s="467"/>
    </row>
    <row r="69" spans="1:9" ht="21.75" customHeight="1">
      <c r="A69" s="467" t="s">
        <v>224</v>
      </c>
      <c r="B69" s="467"/>
      <c r="C69" s="467"/>
      <c r="D69" s="467"/>
      <c r="F69" s="467" t="s">
        <v>224</v>
      </c>
      <c r="G69" s="467"/>
      <c r="H69" s="467"/>
      <c r="I69" s="467"/>
    </row>
  </sheetData>
  <mergeCells count="54">
    <mergeCell ref="A69:D69"/>
    <mergeCell ref="A64:D64"/>
    <mergeCell ref="A65:D65"/>
    <mergeCell ref="A66:D66"/>
    <mergeCell ref="A33:D33"/>
    <mergeCell ref="A41:B41"/>
    <mergeCell ref="C41:D41"/>
    <mergeCell ref="A38:D38"/>
    <mergeCell ref="A40:D40"/>
    <mergeCell ref="A42:D42"/>
    <mergeCell ref="A43:D43"/>
    <mergeCell ref="A67:D67"/>
    <mergeCell ref="A68:D68"/>
    <mergeCell ref="A39:D39"/>
    <mergeCell ref="A37:D37"/>
    <mergeCell ref="J18:M18"/>
    <mergeCell ref="J19:M19"/>
    <mergeCell ref="J1:M1"/>
    <mergeCell ref="J2:M2"/>
    <mergeCell ref="J14:M14"/>
    <mergeCell ref="J15:M15"/>
    <mergeCell ref="J16:M16"/>
    <mergeCell ref="J17:M17"/>
    <mergeCell ref="A4:B4"/>
    <mergeCell ref="B6:C6"/>
    <mergeCell ref="F1:I1"/>
    <mergeCell ref="F2:I2"/>
    <mergeCell ref="F3:I3"/>
    <mergeCell ref="F4:G4"/>
    <mergeCell ref="A3:D3"/>
    <mergeCell ref="A1:D1"/>
    <mergeCell ref="A2:D2"/>
    <mergeCell ref="A8:B8"/>
    <mergeCell ref="A34:D34"/>
    <mergeCell ref="A35:D35"/>
    <mergeCell ref="F42:I42"/>
    <mergeCell ref="G6:H6"/>
    <mergeCell ref="F8:G8"/>
    <mergeCell ref="F33:I33"/>
    <mergeCell ref="F34:I34"/>
    <mergeCell ref="F35:I35"/>
    <mergeCell ref="F37:I37"/>
    <mergeCell ref="F38:I38"/>
    <mergeCell ref="F39:I39"/>
    <mergeCell ref="F40:I40"/>
    <mergeCell ref="F41:G41"/>
    <mergeCell ref="H41:I41"/>
    <mergeCell ref="F69:I69"/>
    <mergeCell ref="F43:I43"/>
    <mergeCell ref="F64:I64"/>
    <mergeCell ref="F65:I65"/>
    <mergeCell ref="F66:I66"/>
    <mergeCell ref="F67:I67"/>
    <mergeCell ref="F68:I68"/>
  </mergeCells>
  <pageMargins left="0.43" right="0.32" top="0.41" bottom="0.16" header="0.3" footer="0.2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84"/>
  <sheetViews>
    <sheetView topLeftCell="A148" workbookViewId="0">
      <selection activeCell="G11" sqref="G11"/>
    </sheetView>
  </sheetViews>
  <sheetFormatPr defaultRowHeight="18.75"/>
  <cols>
    <col min="1" max="1" width="33.140625" style="230" customWidth="1"/>
    <col min="2" max="2" width="22.5703125" style="185" customWidth="1"/>
    <col min="3" max="3" width="29.5703125" style="231" customWidth="1"/>
    <col min="4" max="4" width="2.5703125" style="185" hidden="1" customWidth="1"/>
    <col min="5" max="6" width="20.140625" style="185" customWidth="1"/>
    <col min="7" max="7" width="20.5703125" style="168" customWidth="1"/>
    <col min="8" max="8" width="23.5703125" style="166" customWidth="1"/>
    <col min="9" max="9" width="18" style="95" customWidth="1"/>
    <col min="10" max="10" width="18.85546875" style="95" customWidth="1"/>
    <col min="11" max="16384" width="9.140625" style="95"/>
  </cols>
  <sheetData>
    <row r="1" spans="1:8" ht="23.25">
      <c r="A1" s="523" t="s">
        <v>0</v>
      </c>
      <c r="B1" s="524"/>
      <c r="C1" s="249" t="s">
        <v>123</v>
      </c>
      <c r="D1" s="250"/>
      <c r="E1" s="213"/>
      <c r="F1" s="417"/>
      <c r="G1" s="193"/>
      <c r="H1" s="95"/>
    </row>
    <row r="2" spans="1:8" ht="23.25">
      <c r="A2" s="498" t="s">
        <v>88</v>
      </c>
      <c r="B2" s="499"/>
      <c r="C2" s="214" t="s">
        <v>87</v>
      </c>
      <c r="D2" s="375"/>
      <c r="E2" s="376"/>
      <c r="F2" s="402"/>
      <c r="G2" s="193"/>
      <c r="H2" s="95"/>
    </row>
    <row r="3" spans="1:8" ht="23.25">
      <c r="A3" s="500"/>
      <c r="B3" s="501"/>
      <c r="C3" s="215" t="s">
        <v>201</v>
      </c>
      <c r="D3" s="373"/>
      <c r="E3" s="374"/>
      <c r="F3" s="402"/>
      <c r="G3" s="193"/>
      <c r="H3" s="95"/>
    </row>
    <row r="4" spans="1:8" ht="23.25">
      <c r="A4" s="186"/>
      <c r="B4" s="132"/>
      <c r="C4" s="187"/>
      <c r="D4" s="132"/>
      <c r="E4" s="188" t="s">
        <v>71</v>
      </c>
      <c r="F4" s="418"/>
      <c r="G4" s="189"/>
      <c r="H4" s="95"/>
    </row>
    <row r="5" spans="1:8" ht="21">
      <c r="A5" s="190" t="s">
        <v>408</v>
      </c>
      <c r="B5" s="132"/>
      <c r="C5" s="187"/>
      <c r="D5" s="132"/>
      <c r="E5" s="141">
        <v>6569233.9800000004</v>
      </c>
      <c r="F5" s="146"/>
      <c r="G5" s="113"/>
      <c r="H5" s="95"/>
    </row>
    <row r="6" spans="1:8" ht="21">
      <c r="A6" s="190" t="s">
        <v>169</v>
      </c>
      <c r="B6" s="132"/>
      <c r="C6" s="187"/>
      <c r="D6" s="132"/>
      <c r="E6" s="191"/>
      <c r="F6" s="419"/>
      <c r="G6" s="114"/>
      <c r="H6" s="95"/>
    </row>
    <row r="7" spans="1:8" ht="21">
      <c r="A7" s="192" t="s">
        <v>78</v>
      </c>
      <c r="B7" s="367" t="s">
        <v>79</v>
      </c>
      <c r="C7" s="502" t="s">
        <v>80</v>
      </c>
      <c r="D7" s="503"/>
      <c r="E7" s="191"/>
      <c r="F7" s="419"/>
      <c r="G7" s="114"/>
      <c r="H7" s="95"/>
    </row>
    <row r="8" spans="1:8" ht="21">
      <c r="A8" s="251" t="s">
        <v>10</v>
      </c>
      <c r="B8" s="252" t="s">
        <v>10</v>
      </c>
      <c r="C8" s="114" t="s">
        <v>10</v>
      </c>
      <c r="D8" s="367"/>
      <c r="E8" s="139"/>
      <c r="F8" s="114"/>
      <c r="G8" s="114"/>
      <c r="H8" s="95"/>
    </row>
    <row r="9" spans="1:8" ht="21">
      <c r="A9" s="251"/>
      <c r="B9" s="252"/>
      <c r="C9" s="114"/>
      <c r="D9" s="367"/>
      <c r="E9" s="139"/>
      <c r="F9" s="114"/>
      <c r="G9" s="114"/>
      <c r="H9" s="95"/>
    </row>
    <row r="10" spans="1:8" ht="21">
      <c r="A10" s="190" t="s">
        <v>170</v>
      </c>
      <c r="B10" s="132"/>
      <c r="C10" s="187"/>
      <c r="D10" s="132"/>
      <c r="E10" s="191"/>
      <c r="F10" s="419"/>
      <c r="G10" s="114"/>
      <c r="H10" s="95"/>
    </row>
    <row r="11" spans="1:8" ht="21">
      <c r="A11" s="192" t="s">
        <v>81</v>
      </c>
      <c r="B11" s="367" t="s">
        <v>82</v>
      </c>
      <c r="C11" s="502" t="s">
        <v>80</v>
      </c>
      <c r="D11" s="503"/>
      <c r="E11" s="191"/>
      <c r="F11" s="419"/>
      <c r="G11" s="114"/>
      <c r="H11" s="95"/>
    </row>
    <row r="12" spans="1:8" ht="21">
      <c r="A12" s="251"/>
      <c r="B12" s="366"/>
      <c r="C12" s="114"/>
      <c r="D12" s="367"/>
      <c r="E12" s="139"/>
      <c r="F12" s="114"/>
      <c r="G12" s="114"/>
      <c r="H12" s="95"/>
    </row>
    <row r="13" spans="1:8" ht="21">
      <c r="A13" s="251"/>
      <c r="B13" s="366"/>
      <c r="C13" s="114"/>
      <c r="D13" s="367"/>
      <c r="E13" s="139"/>
      <c r="F13" s="114"/>
      <c r="G13" s="114"/>
      <c r="H13" s="95"/>
    </row>
    <row r="14" spans="1:8" ht="21">
      <c r="A14" s="119"/>
      <c r="B14" s="366"/>
      <c r="C14" s="114"/>
      <c r="D14" s="367"/>
      <c r="E14" s="139"/>
      <c r="F14" s="114"/>
      <c r="G14" s="114"/>
      <c r="H14" s="95"/>
    </row>
    <row r="15" spans="1:8" ht="21">
      <c r="A15" s="119"/>
      <c r="B15" s="366"/>
      <c r="C15" s="114"/>
      <c r="D15" s="367"/>
      <c r="E15" s="139"/>
      <c r="F15" s="114"/>
      <c r="G15" s="114"/>
      <c r="H15" s="95"/>
    </row>
    <row r="16" spans="1:8" ht="21">
      <c r="A16" s="119"/>
      <c r="B16" s="120"/>
      <c r="C16" s="254"/>
      <c r="D16" s="255"/>
      <c r="E16" s="191"/>
      <c r="F16" s="419"/>
      <c r="G16" s="114"/>
    </row>
    <row r="17" spans="1:8" ht="21">
      <c r="A17" s="119"/>
      <c r="B17" s="120"/>
      <c r="C17" s="254"/>
      <c r="D17" s="255"/>
      <c r="E17" s="191"/>
      <c r="F17" s="419"/>
      <c r="G17" s="114"/>
    </row>
    <row r="18" spans="1:8" ht="21">
      <c r="A18" s="119"/>
      <c r="B18" s="120"/>
      <c r="C18" s="254"/>
      <c r="D18" s="255"/>
      <c r="E18" s="191"/>
      <c r="F18" s="419"/>
      <c r="G18" s="114"/>
    </row>
    <row r="19" spans="1:8" ht="21">
      <c r="A19" s="119"/>
      <c r="B19" s="120"/>
      <c r="C19" s="254"/>
      <c r="D19" s="255"/>
      <c r="E19" s="191"/>
      <c r="F19" s="419"/>
      <c r="G19" s="114"/>
    </row>
    <row r="20" spans="1:8" ht="21">
      <c r="A20" s="119"/>
      <c r="B20" s="120"/>
      <c r="C20" s="254"/>
      <c r="D20" s="367"/>
      <c r="E20" s="191"/>
      <c r="F20" s="419"/>
      <c r="G20" s="114"/>
    </row>
    <row r="21" spans="1:8" ht="21">
      <c r="A21" s="119"/>
      <c r="B21" s="120"/>
      <c r="C21" s="254"/>
      <c r="D21" s="367"/>
      <c r="E21" s="191"/>
      <c r="F21" s="419"/>
      <c r="G21" s="114"/>
    </row>
    <row r="22" spans="1:8" ht="21">
      <c r="A22" s="119"/>
      <c r="B22" s="120"/>
      <c r="C22" s="114"/>
      <c r="D22" s="367"/>
      <c r="E22" s="253"/>
      <c r="F22" s="420">
        <v>400</v>
      </c>
      <c r="G22" s="114"/>
    </row>
    <row r="23" spans="1:8" ht="21">
      <c r="A23" s="190" t="s">
        <v>409</v>
      </c>
      <c r="B23" s="132"/>
      <c r="C23" s="187"/>
      <c r="D23" s="367"/>
      <c r="E23" s="253">
        <v>24050.7</v>
      </c>
      <c r="F23" s="420">
        <v>23650.7</v>
      </c>
      <c r="G23" s="114"/>
    </row>
    <row r="24" spans="1:8" ht="23.25">
      <c r="A24" s="525"/>
      <c r="B24" s="526"/>
      <c r="C24" s="526"/>
      <c r="D24" s="195"/>
      <c r="E24" s="197"/>
      <c r="F24" s="114">
        <f>SUM(F22:F23)</f>
        <v>24050.7</v>
      </c>
      <c r="G24" s="189"/>
    </row>
    <row r="25" spans="1:8" ht="23.25">
      <c r="A25" s="198" t="s">
        <v>83</v>
      </c>
      <c r="B25" s="199"/>
      <c r="C25" s="200"/>
      <c r="D25" s="199"/>
      <c r="E25" s="256"/>
      <c r="F25" s="420"/>
      <c r="G25" s="211"/>
    </row>
    <row r="26" spans="1:8" ht="21">
      <c r="A26" s="257" t="s">
        <v>410</v>
      </c>
      <c r="B26" s="195"/>
      <c r="C26" s="196"/>
      <c r="D26" s="195"/>
      <c r="E26" s="258">
        <f>E5-E13-E23</f>
        <v>6545183.2800000003</v>
      </c>
      <c r="F26" s="421"/>
      <c r="G26" s="114">
        <v>6549645.79</v>
      </c>
      <c r="H26" s="166">
        <f>G26-E26</f>
        <v>4462.5099999997765</v>
      </c>
    </row>
    <row r="27" spans="1:8" ht="23.25">
      <c r="A27" s="182" t="s">
        <v>84</v>
      </c>
      <c r="B27" s="183"/>
      <c r="C27" s="219" t="s">
        <v>85</v>
      </c>
      <c r="D27" s="220"/>
      <c r="E27" s="221"/>
      <c r="G27" s="114"/>
    </row>
    <row r="28" spans="1:8" ht="21">
      <c r="A28" s="186"/>
      <c r="B28" s="202"/>
      <c r="C28" s="203"/>
      <c r="D28" s="132"/>
      <c r="E28" s="201"/>
      <c r="G28" s="114"/>
    </row>
    <row r="29" spans="1:8" ht="18.75" customHeight="1">
      <c r="A29" s="504" t="s">
        <v>411</v>
      </c>
      <c r="B29" s="505"/>
      <c r="C29" s="259" t="s">
        <v>412</v>
      </c>
      <c r="D29" s="173"/>
      <c r="E29" s="369"/>
      <c r="F29" s="173"/>
      <c r="G29" s="114"/>
    </row>
    <row r="30" spans="1:8" ht="18.75" customHeight="1">
      <c r="A30" s="186" t="s">
        <v>222</v>
      </c>
      <c r="B30" s="202"/>
      <c r="C30" s="204" t="s">
        <v>196</v>
      </c>
      <c r="D30" s="205"/>
      <c r="E30" s="206"/>
      <c r="F30" s="23"/>
      <c r="G30" s="114"/>
    </row>
    <row r="31" spans="1:8" ht="18.75" customHeight="1">
      <c r="A31" s="506"/>
      <c r="B31" s="507"/>
      <c r="C31" s="377" t="s">
        <v>140</v>
      </c>
      <c r="D31" s="378"/>
      <c r="E31" s="379"/>
      <c r="F31" s="173"/>
      <c r="G31" s="114"/>
    </row>
    <row r="32" spans="1:8" ht="18.75" customHeight="1">
      <c r="A32" s="207" t="s">
        <v>108</v>
      </c>
      <c r="B32" s="208"/>
      <c r="C32" s="208"/>
      <c r="D32" s="208"/>
      <c r="E32" s="209"/>
      <c r="F32" s="422"/>
      <c r="G32" s="114"/>
    </row>
    <row r="33" spans="1:10" ht="18.75" customHeight="1">
      <c r="A33" s="368" t="s">
        <v>413</v>
      </c>
      <c r="B33" s="173"/>
      <c r="C33" s="173"/>
      <c r="D33" s="173"/>
      <c r="E33" s="369"/>
      <c r="F33" s="173"/>
      <c r="G33" s="114"/>
    </row>
    <row r="34" spans="1:10" ht="18.75" customHeight="1">
      <c r="A34" s="511" t="s">
        <v>120</v>
      </c>
      <c r="B34" s="512"/>
      <c r="C34" s="512"/>
      <c r="D34" s="512"/>
      <c r="E34" s="513"/>
      <c r="F34" s="173"/>
      <c r="G34" s="114"/>
    </row>
    <row r="35" spans="1:10" ht="18.75" customHeight="1">
      <c r="A35" s="508" t="s">
        <v>86</v>
      </c>
      <c r="B35" s="509"/>
      <c r="C35" s="509"/>
      <c r="D35" s="509"/>
      <c r="E35" s="510"/>
      <c r="F35" s="418"/>
      <c r="G35" s="114"/>
    </row>
    <row r="36" spans="1:10" ht="24" customHeight="1">
      <c r="A36" s="490" t="s">
        <v>96</v>
      </c>
      <c r="B36" s="491"/>
      <c r="C36" s="491"/>
      <c r="D36" s="491"/>
      <c r="E36" s="492"/>
      <c r="F36" s="401"/>
      <c r="G36" s="114"/>
    </row>
    <row r="37" spans="1:10" ht="24" customHeight="1">
      <c r="A37" s="493" t="s">
        <v>131</v>
      </c>
      <c r="B37" s="484"/>
      <c r="C37" s="484"/>
      <c r="D37" s="484"/>
      <c r="E37" s="494"/>
      <c r="F37" s="400"/>
      <c r="G37" s="114"/>
    </row>
    <row r="38" spans="1:10" ht="24" customHeight="1">
      <c r="A38" s="495" t="s">
        <v>109</v>
      </c>
      <c r="B38" s="496"/>
      <c r="C38" s="496"/>
      <c r="D38" s="496"/>
      <c r="E38" s="497"/>
      <c r="F38" s="403"/>
      <c r="G38" s="114"/>
    </row>
    <row r="39" spans="1:10" ht="19.5" customHeight="1">
      <c r="A39" s="182" t="s">
        <v>0</v>
      </c>
      <c r="B39" s="183"/>
      <c r="C39" s="514" t="s">
        <v>121</v>
      </c>
      <c r="D39" s="515"/>
      <c r="E39" s="516"/>
      <c r="F39" s="402"/>
      <c r="G39" s="184"/>
    </row>
    <row r="40" spans="1:10" ht="19.5" customHeight="1">
      <c r="A40" s="498" t="s">
        <v>88</v>
      </c>
      <c r="B40" s="499"/>
      <c r="C40" s="517" t="s">
        <v>87</v>
      </c>
      <c r="D40" s="518"/>
      <c r="E40" s="519"/>
      <c r="F40" s="402"/>
      <c r="G40" s="184"/>
    </row>
    <row r="41" spans="1:10" ht="19.5" customHeight="1">
      <c r="A41" s="500"/>
      <c r="B41" s="501"/>
      <c r="C41" s="520" t="s">
        <v>211</v>
      </c>
      <c r="D41" s="521"/>
      <c r="E41" s="522"/>
      <c r="F41" s="402"/>
      <c r="G41" s="184" t="s">
        <v>218</v>
      </c>
    </row>
    <row r="42" spans="1:10" ht="23.25">
      <c r="A42" s="186"/>
      <c r="B42" s="132"/>
      <c r="C42" s="187"/>
      <c r="D42" s="132"/>
      <c r="E42" s="188" t="s">
        <v>71</v>
      </c>
      <c r="F42" s="418"/>
      <c r="G42" s="193"/>
      <c r="H42" s="251">
        <v>241193</v>
      </c>
      <c r="I42" s="120" t="s">
        <v>210</v>
      </c>
      <c r="J42" s="114">
        <v>750</v>
      </c>
    </row>
    <row r="43" spans="1:10" ht="21">
      <c r="A43" s="190" t="s">
        <v>414</v>
      </c>
      <c r="B43" s="132"/>
      <c r="C43" s="187"/>
      <c r="D43" s="132"/>
      <c r="E43" s="141">
        <v>2657603.41</v>
      </c>
      <c r="F43" s="146"/>
      <c r="G43" s="193"/>
      <c r="H43" s="119"/>
      <c r="I43" s="120"/>
      <c r="J43" s="114"/>
    </row>
    <row r="44" spans="1:10" ht="21">
      <c r="A44" s="190" t="s">
        <v>169</v>
      </c>
      <c r="B44" s="132"/>
      <c r="C44" s="187"/>
      <c r="D44" s="132"/>
      <c r="E44" s="191"/>
      <c r="F44" s="419"/>
      <c r="G44" s="193"/>
      <c r="H44" s="119"/>
      <c r="I44" s="120"/>
      <c r="J44" s="114"/>
    </row>
    <row r="45" spans="1:10" ht="21">
      <c r="A45" s="192" t="s">
        <v>78</v>
      </c>
      <c r="B45" s="367" t="s">
        <v>79</v>
      </c>
      <c r="C45" s="502" t="s">
        <v>80</v>
      </c>
      <c r="D45" s="503"/>
      <c r="E45" s="191"/>
      <c r="F45" s="419"/>
      <c r="G45" s="193"/>
      <c r="H45" s="251">
        <v>241327</v>
      </c>
      <c r="I45" s="120" t="s">
        <v>223</v>
      </c>
      <c r="J45" s="114">
        <v>1200</v>
      </c>
    </row>
    <row r="46" spans="1:10" ht="21">
      <c r="A46" s="190" t="s">
        <v>170</v>
      </c>
      <c r="B46" s="132"/>
      <c r="C46" s="187"/>
      <c r="D46" s="132"/>
      <c r="E46" s="191"/>
      <c r="F46" s="419"/>
      <c r="G46" s="193"/>
      <c r="H46" s="119"/>
      <c r="I46" s="120"/>
      <c r="J46" s="114"/>
    </row>
    <row r="47" spans="1:10" ht="21">
      <c r="A47" s="192" t="s">
        <v>81</v>
      </c>
      <c r="B47" s="367" t="s">
        <v>82</v>
      </c>
      <c r="C47" s="502" t="s">
        <v>80</v>
      </c>
      <c r="D47" s="503"/>
      <c r="E47" s="191"/>
      <c r="F47" s="419"/>
      <c r="G47" s="193"/>
      <c r="H47" s="119"/>
      <c r="I47" s="120"/>
      <c r="J47" s="114"/>
    </row>
    <row r="48" spans="1:10" ht="21.75" customHeight="1">
      <c r="A48" s="119" t="s">
        <v>415</v>
      </c>
      <c r="B48" s="120" t="s">
        <v>210</v>
      </c>
      <c r="C48" s="114">
        <v>750</v>
      </c>
      <c r="D48" s="367"/>
      <c r="E48" s="139"/>
      <c r="F48" s="114"/>
      <c r="G48" s="193"/>
      <c r="H48" s="328"/>
      <c r="I48" s="120"/>
      <c r="J48" s="114"/>
    </row>
    <row r="49" spans="1:10" ht="21.75" customHeight="1">
      <c r="A49" s="119" t="s">
        <v>416</v>
      </c>
      <c r="B49" s="120" t="s">
        <v>417</v>
      </c>
      <c r="C49" s="114">
        <v>2148.3000000000002</v>
      </c>
      <c r="D49" s="367"/>
      <c r="E49" s="253">
        <f>C48+C49</f>
        <v>2898.3</v>
      </c>
      <c r="F49" s="420"/>
      <c r="G49" s="114">
        <v>750</v>
      </c>
      <c r="H49" s="328"/>
      <c r="I49" s="120"/>
      <c r="J49" s="114"/>
    </row>
    <row r="50" spans="1:10" ht="21.75" customHeight="1">
      <c r="A50" s="119"/>
      <c r="B50" s="120"/>
      <c r="C50" s="114"/>
      <c r="D50" s="367"/>
      <c r="E50" s="253"/>
      <c r="F50" s="420"/>
      <c r="G50" s="114">
        <v>3900</v>
      </c>
      <c r="H50" s="328" t="s">
        <v>362</v>
      </c>
      <c r="I50" s="120"/>
      <c r="J50" s="114"/>
    </row>
    <row r="51" spans="1:10" ht="21.75" customHeight="1">
      <c r="A51" s="251"/>
      <c r="B51" s="120"/>
      <c r="C51" s="114"/>
      <c r="D51" s="367"/>
      <c r="E51" s="253"/>
      <c r="F51" s="420"/>
      <c r="G51" s="114">
        <v>12170.07</v>
      </c>
      <c r="H51" s="328">
        <v>23100</v>
      </c>
      <c r="I51" s="120"/>
      <c r="J51" s="114"/>
    </row>
    <row r="52" spans="1:10" ht="21.75" customHeight="1">
      <c r="A52" s="119"/>
      <c r="B52" s="120"/>
      <c r="C52" s="114"/>
      <c r="D52" s="367"/>
      <c r="E52" s="253"/>
      <c r="F52" s="420"/>
      <c r="G52" s="114">
        <v>59400</v>
      </c>
      <c r="H52" s="328" t="s">
        <v>363</v>
      </c>
      <c r="I52" s="329">
        <v>187606.73</v>
      </c>
      <c r="J52" s="114"/>
    </row>
    <row r="53" spans="1:10" ht="21.75" customHeight="1">
      <c r="A53" s="119"/>
      <c r="B53" s="120"/>
      <c r="C53" s="114"/>
      <c r="D53" s="367"/>
      <c r="E53" s="253"/>
      <c r="F53" s="420"/>
      <c r="G53" s="114">
        <v>18000</v>
      </c>
      <c r="H53" s="328" t="s">
        <v>364</v>
      </c>
      <c r="I53" s="120"/>
      <c r="J53" s="114"/>
    </row>
    <row r="54" spans="1:10" ht="21.75" customHeight="1">
      <c r="A54" s="119"/>
      <c r="B54" s="120"/>
      <c r="C54" s="114"/>
      <c r="D54" s="367"/>
      <c r="E54" s="253"/>
      <c r="F54" s="420"/>
      <c r="G54" s="114">
        <v>23100</v>
      </c>
      <c r="H54" s="328" t="s">
        <v>365</v>
      </c>
      <c r="I54" s="114">
        <v>3148553.27</v>
      </c>
      <c r="J54" s="114"/>
    </row>
    <row r="55" spans="1:10" ht="21.75" customHeight="1">
      <c r="A55" s="119"/>
      <c r="B55" s="120"/>
      <c r="C55" s="114"/>
      <c r="D55" s="367"/>
      <c r="E55" s="253"/>
      <c r="F55" s="420"/>
      <c r="G55" s="114">
        <v>14400</v>
      </c>
      <c r="H55" s="328"/>
      <c r="I55" s="327">
        <v>3036160</v>
      </c>
      <c r="J55" s="114"/>
    </row>
    <row r="56" spans="1:10" ht="21.75" customHeight="1">
      <c r="A56" s="119"/>
      <c r="B56" s="120"/>
      <c r="C56" s="114"/>
      <c r="D56" s="367"/>
      <c r="E56" s="253"/>
      <c r="F56" s="420"/>
      <c r="G56" s="114">
        <v>25200</v>
      </c>
      <c r="H56" s="119"/>
      <c r="I56" s="120"/>
      <c r="J56" s="114"/>
    </row>
    <row r="57" spans="1:10" ht="21.75" customHeight="1">
      <c r="A57" s="119"/>
      <c r="B57" s="120"/>
      <c r="C57" s="114"/>
      <c r="D57" s="367"/>
      <c r="E57" s="253"/>
      <c r="F57" s="420"/>
      <c r="G57" s="114">
        <v>15600</v>
      </c>
      <c r="H57" s="328"/>
      <c r="I57" s="120"/>
      <c r="J57" s="114"/>
    </row>
    <row r="58" spans="1:10" ht="21.75" customHeight="1">
      <c r="A58" s="119"/>
      <c r="B58" s="120"/>
      <c r="C58" s="114"/>
      <c r="D58" s="367"/>
      <c r="E58" s="253"/>
      <c r="F58" s="420"/>
      <c r="G58" s="114">
        <v>1600</v>
      </c>
      <c r="H58" s="119"/>
      <c r="I58" s="120"/>
      <c r="J58" s="114"/>
    </row>
    <row r="59" spans="1:10" ht="21.75" customHeight="1">
      <c r="A59" s="119"/>
      <c r="B59" s="120"/>
      <c r="C59" s="114"/>
      <c r="D59" s="367"/>
      <c r="E59" s="253"/>
      <c r="F59" s="420"/>
      <c r="G59" s="114">
        <v>2558</v>
      </c>
      <c r="H59" s="119"/>
      <c r="I59" s="114"/>
      <c r="J59" s="114"/>
    </row>
    <row r="60" spans="1:10" ht="21.75" customHeight="1">
      <c r="A60" s="119"/>
      <c r="B60" s="120"/>
      <c r="C60" s="114"/>
      <c r="D60" s="367"/>
      <c r="E60" s="253"/>
      <c r="F60" s="420"/>
      <c r="G60" s="114">
        <v>1368</v>
      </c>
      <c r="H60" s="119"/>
      <c r="I60" s="114"/>
      <c r="J60" s="114"/>
    </row>
    <row r="61" spans="1:10" ht="21.75" customHeight="1">
      <c r="A61" s="194" t="s">
        <v>209</v>
      </c>
      <c r="B61" s="195" t="s">
        <v>366</v>
      </c>
      <c r="C61" s="196"/>
      <c r="D61" s="195"/>
      <c r="E61" s="197"/>
      <c r="F61" s="114"/>
      <c r="G61" s="193"/>
      <c r="H61" s="119"/>
      <c r="I61" s="114"/>
      <c r="J61" s="114"/>
    </row>
    <row r="62" spans="1:10" ht="21.75" customHeight="1">
      <c r="A62" s="198" t="s">
        <v>83</v>
      </c>
      <c r="B62" s="199"/>
      <c r="C62" s="200"/>
      <c r="D62" s="199"/>
      <c r="E62" s="217"/>
      <c r="F62" s="419"/>
      <c r="G62" s="193">
        <f>SUM(G49:G61)</f>
        <v>178046.07</v>
      </c>
      <c r="H62" s="119"/>
      <c r="I62" s="120"/>
      <c r="J62" s="114"/>
    </row>
    <row r="63" spans="1:10" ht="21.75" customHeight="1">
      <c r="A63" s="257" t="s">
        <v>418</v>
      </c>
      <c r="B63" s="195"/>
      <c r="C63" s="196"/>
      <c r="D63" s="195"/>
      <c r="E63" s="258">
        <f>E43-E49</f>
        <v>2654705.1100000003</v>
      </c>
      <c r="F63" s="421">
        <v>2655005.11</v>
      </c>
      <c r="G63" s="193"/>
      <c r="H63" s="119"/>
      <c r="I63" s="120"/>
      <c r="J63" s="114"/>
    </row>
    <row r="64" spans="1:10" ht="21.75" customHeight="1">
      <c r="A64" s="182" t="s">
        <v>84</v>
      </c>
      <c r="B64" s="183"/>
      <c r="C64" s="219" t="s">
        <v>85</v>
      </c>
      <c r="D64" s="220"/>
      <c r="E64" s="221"/>
      <c r="F64" s="424">
        <f>F63-E63</f>
        <v>299.99999999953434</v>
      </c>
      <c r="G64" s="193"/>
      <c r="H64" s="328">
        <f>C60-I52</f>
        <v>-187606.73</v>
      </c>
      <c r="I64" s="120"/>
      <c r="J64" s="114"/>
    </row>
    <row r="65" spans="1:10" ht="21.75" customHeight="1">
      <c r="A65" s="186"/>
      <c r="B65" s="202"/>
      <c r="C65" s="203"/>
      <c r="D65" s="132"/>
      <c r="E65" s="201"/>
      <c r="G65" s="193"/>
      <c r="H65" s="119"/>
      <c r="I65" s="120"/>
      <c r="J65" s="114"/>
    </row>
    <row r="66" spans="1:10" ht="21">
      <c r="A66" s="504" t="s">
        <v>419</v>
      </c>
      <c r="B66" s="505"/>
      <c r="C66" s="222" t="s">
        <v>420</v>
      </c>
      <c r="D66" s="223"/>
      <c r="E66" s="369"/>
      <c r="F66" s="173"/>
      <c r="G66" s="193">
        <v>3148553.27</v>
      </c>
      <c r="H66" s="119"/>
      <c r="I66" s="120"/>
      <c r="J66" s="114"/>
    </row>
    <row r="67" spans="1:10" ht="21">
      <c r="A67" s="186" t="s">
        <v>214</v>
      </c>
      <c r="B67" s="202"/>
      <c r="C67" s="204" t="s">
        <v>196</v>
      </c>
      <c r="D67" s="205"/>
      <c r="E67" s="206"/>
      <c r="F67" s="23"/>
      <c r="G67" s="193">
        <f>E63-G66</f>
        <v>-493848.15999999968</v>
      </c>
      <c r="H67" s="119"/>
      <c r="I67" s="120"/>
      <c r="J67" s="114"/>
    </row>
    <row r="68" spans="1:10" ht="21">
      <c r="A68" s="506"/>
      <c r="B68" s="507"/>
      <c r="C68" s="377" t="s">
        <v>140</v>
      </c>
      <c r="D68" s="378"/>
      <c r="E68" s="379"/>
      <c r="F68" s="173"/>
      <c r="G68" s="193"/>
    </row>
    <row r="69" spans="1:10" ht="23.25">
      <c r="A69" s="370" t="s">
        <v>108</v>
      </c>
      <c r="B69" s="371"/>
      <c r="C69" s="371"/>
      <c r="D69" s="371"/>
      <c r="E69" s="372"/>
      <c r="F69" s="402"/>
      <c r="G69" s="193"/>
    </row>
    <row r="70" spans="1:10" ht="21">
      <c r="A70" s="368" t="s">
        <v>421</v>
      </c>
      <c r="B70" s="173"/>
      <c r="C70" s="173"/>
      <c r="D70" s="173"/>
      <c r="E70" s="369"/>
      <c r="F70" s="173"/>
      <c r="G70" s="193"/>
    </row>
    <row r="71" spans="1:10" ht="21">
      <c r="A71" s="377" t="s">
        <v>120</v>
      </c>
      <c r="B71" s="378"/>
      <c r="C71" s="378"/>
      <c r="D71" s="378"/>
      <c r="E71" s="379"/>
      <c r="F71" s="173"/>
      <c r="G71" s="193"/>
    </row>
    <row r="72" spans="1:10" ht="23.25">
      <c r="A72" s="508" t="s">
        <v>86</v>
      </c>
      <c r="B72" s="509"/>
      <c r="C72" s="509"/>
      <c r="D72" s="509"/>
      <c r="E72" s="510"/>
      <c r="F72" s="418"/>
      <c r="G72" s="193"/>
    </row>
    <row r="73" spans="1:10" ht="23.25" customHeight="1">
      <c r="A73" s="490" t="s">
        <v>96</v>
      </c>
      <c r="B73" s="491"/>
      <c r="C73" s="491"/>
      <c r="D73" s="491"/>
      <c r="E73" s="492"/>
      <c r="F73" s="401"/>
      <c r="G73" s="193"/>
    </row>
    <row r="74" spans="1:10" ht="23.25" customHeight="1">
      <c r="A74" s="493" t="s">
        <v>131</v>
      </c>
      <c r="B74" s="484"/>
      <c r="C74" s="484"/>
      <c r="D74" s="484"/>
      <c r="E74" s="494"/>
      <c r="F74" s="400"/>
      <c r="G74" s="193"/>
    </row>
    <row r="75" spans="1:10" ht="21" customHeight="1">
      <c r="A75" s="495" t="s">
        <v>109</v>
      </c>
      <c r="B75" s="496"/>
      <c r="C75" s="496"/>
      <c r="D75" s="496"/>
      <c r="E75" s="497"/>
      <c r="F75" s="403"/>
      <c r="G75" s="193"/>
    </row>
    <row r="76" spans="1:10" ht="21" customHeight="1">
      <c r="A76" s="212" t="s">
        <v>0</v>
      </c>
      <c r="B76" s="213"/>
      <c r="C76" s="370" t="s">
        <v>121</v>
      </c>
      <c r="D76" s="371"/>
      <c r="E76" s="372"/>
      <c r="F76" s="402"/>
      <c r="G76" s="193"/>
    </row>
    <row r="77" spans="1:10" ht="23.25">
      <c r="A77" s="498" t="s">
        <v>88</v>
      </c>
      <c r="B77" s="499"/>
      <c r="C77" s="214" t="s">
        <v>212</v>
      </c>
      <c r="D77" s="375"/>
      <c r="E77" s="376"/>
      <c r="F77" s="402"/>
      <c r="G77" s="193"/>
      <c r="H77" s="95"/>
    </row>
    <row r="78" spans="1:10" ht="23.25">
      <c r="A78" s="500"/>
      <c r="B78" s="501"/>
      <c r="C78" s="215" t="s">
        <v>213</v>
      </c>
      <c r="D78" s="373"/>
      <c r="E78" s="374"/>
      <c r="F78" s="402"/>
      <c r="G78" s="193"/>
      <c r="H78" s="95"/>
    </row>
    <row r="79" spans="1:10" ht="23.25">
      <c r="A79" s="186"/>
      <c r="B79" s="132"/>
      <c r="C79" s="187"/>
      <c r="D79" s="132"/>
      <c r="E79" s="188" t="s">
        <v>71</v>
      </c>
      <c r="F79" s="418"/>
      <c r="G79" s="193"/>
      <c r="H79" s="95"/>
    </row>
    <row r="80" spans="1:10" ht="21">
      <c r="A80" s="190" t="s">
        <v>423</v>
      </c>
      <c r="B80" s="132"/>
      <c r="C80" s="187"/>
      <c r="D80" s="132"/>
      <c r="E80" s="141">
        <v>1169550.31</v>
      </c>
      <c r="F80" s="146"/>
      <c r="G80" s="193"/>
      <c r="H80" s="95"/>
    </row>
    <row r="81" spans="1:8" ht="21">
      <c r="A81" s="190" t="s">
        <v>169</v>
      </c>
      <c r="B81" s="132"/>
      <c r="C81" s="187"/>
      <c r="D81" s="132"/>
      <c r="E81" s="191"/>
      <c r="F81" s="419"/>
      <c r="G81" s="193"/>
      <c r="H81" s="95"/>
    </row>
    <row r="82" spans="1:8" ht="21">
      <c r="A82" s="192" t="s">
        <v>78</v>
      </c>
      <c r="B82" s="367" t="s">
        <v>79</v>
      </c>
      <c r="C82" s="502" t="s">
        <v>80</v>
      </c>
      <c r="D82" s="503"/>
      <c r="E82" s="191"/>
      <c r="F82" s="419"/>
      <c r="G82" s="193" t="s">
        <v>219</v>
      </c>
      <c r="H82" s="95"/>
    </row>
    <row r="83" spans="1:8" ht="21">
      <c r="A83" s="190" t="s">
        <v>170</v>
      </c>
      <c r="B83" s="132"/>
      <c r="C83" s="187"/>
      <c r="D83" s="132"/>
      <c r="E83" s="191"/>
      <c r="F83" s="419"/>
      <c r="G83" s="193"/>
      <c r="H83" s="95"/>
    </row>
    <row r="84" spans="1:8" ht="21">
      <c r="A84" s="192" t="s">
        <v>81</v>
      </c>
      <c r="B84" s="367" t="s">
        <v>82</v>
      </c>
      <c r="C84" s="502" t="s">
        <v>80</v>
      </c>
      <c r="D84" s="503"/>
      <c r="E84" s="191"/>
      <c r="F84" s="419"/>
      <c r="G84" s="193"/>
      <c r="H84" s="95"/>
    </row>
    <row r="85" spans="1:8" ht="21">
      <c r="A85" s="119"/>
      <c r="B85" s="120"/>
      <c r="C85" s="227"/>
      <c r="D85" s="367"/>
      <c r="E85" s="139"/>
      <c r="F85" s="114"/>
      <c r="G85" s="193"/>
      <c r="H85" s="95"/>
    </row>
    <row r="86" spans="1:8" ht="21">
      <c r="A86" s="119"/>
      <c r="B86" s="120"/>
      <c r="C86" s="227"/>
      <c r="D86" s="367"/>
      <c r="E86" s="139"/>
      <c r="F86" s="114"/>
      <c r="G86" s="193"/>
      <c r="H86" s="95"/>
    </row>
    <row r="87" spans="1:8" ht="21">
      <c r="A87" s="119"/>
      <c r="B87" s="120"/>
      <c r="C87" s="227"/>
      <c r="D87" s="367"/>
      <c r="E87" s="139"/>
      <c r="F87" s="114"/>
      <c r="G87" s="193"/>
      <c r="H87" s="95"/>
    </row>
    <row r="88" spans="1:8" ht="21">
      <c r="A88" s="119"/>
      <c r="B88" s="120"/>
      <c r="C88" s="216"/>
      <c r="D88" s="367"/>
      <c r="E88" s="139"/>
      <c r="F88" s="114"/>
      <c r="G88" s="193"/>
      <c r="H88" s="95"/>
    </row>
    <row r="89" spans="1:8" ht="21">
      <c r="A89" s="194" t="s">
        <v>422</v>
      </c>
      <c r="B89" s="195"/>
      <c r="C89" s="196"/>
      <c r="D89" s="195"/>
      <c r="E89" s="197">
        <v>8814.5400000000009</v>
      </c>
      <c r="F89" s="114"/>
      <c r="G89" s="193"/>
      <c r="H89" s="95"/>
    </row>
    <row r="90" spans="1:8" ht="21">
      <c r="A90" s="198" t="s">
        <v>83</v>
      </c>
      <c r="B90" s="199"/>
      <c r="C90" s="200"/>
      <c r="D90" s="199"/>
      <c r="E90" s="217"/>
      <c r="F90" s="419"/>
      <c r="G90" s="193"/>
      <c r="H90" s="95"/>
    </row>
    <row r="91" spans="1:8" ht="21">
      <c r="A91" s="186" t="s">
        <v>418</v>
      </c>
      <c r="B91" s="132"/>
      <c r="C91" s="187"/>
      <c r="D91" s="132"/>
      <c r="E91" s="218">
        <f>E80-E89</f>
        <v>1160735.77</v>
      </c>
      <c r="F91" s="421"/>
      <c r="G91" s="193"/>
      <c r="H91" s="95"/>
    </row>
    <row r="92" spans="1:8" ht="23.25">
      <c r="A92" s="182" t="s">
        <v>84</v>
      </c>
      <c r="B92" s="183"/>
      <c r="C92" s="219" t="s">
        <v>85</v>
      </c>
      <c r="D92" s="220"/>
      <c r="E92" s="260"/>
      <c r="F92" s="423"/>
      <c r="G92" s="193"/>
      <c r="H92" s="95"/>
    </row>
    <row r="93" spans="1:8" ht="21">
      <c r="A93" s="186"/>
      <c r="B93" s="202"/>
      <c r="C93" s="203"/>
      <c r="D93" s="132"/>
      <c r="E93" s="201"/>
      <c r="G93" s="193"/>
      <c r="H93" s="95"/>
    </row>
    <row r="94" spans="1:8" ht="21">
      <c r="A94" s="504" t="s">
        <v>411</v>
      </c>
      <c r="B94" s="505"/>
      <c r="C94" s="222" t="s">
        <v>419</v>
      </c>
      <c r="D94" s="223"/>
      <c r="E94" s="369"/>
      <c r="F94" s="173"/>
      <c r="G94" s="193"/>
      <c r="H94" s="95"/>
    </row>
    <row r="95" spans="1:8" ht="21">
      <c r="A95" s="186" t="s">
        <v>216</v>
      </c>
      <c r="B95" s="202"/>
      <c r="C95" s="204" t="s">
        <v>196</v>
      </c>
      <c r="D95" s="205"/>
      <c r="E95" s="206"/>
      <c r="F95" s="23"/>
      <c r="G95" s="193"/>
      <c r="H95" s="95"/>
    </row>
    <row r="96" spans="1:8" ht="21">
      <c r="A96" s="506"/>
      <c r="B96" s="507"/>
      <c r="C96" s="377" t="s">
        <v>140</v>
      </c>
      <c r="D96" s="378"/>
      <c r="E96" s="379"/>
      <c r="F96" s="173"/>
      <c r="G96" s="193"/>
      <c r="H96" s="95"/>
    </row>
    <row r="97" spans="1:8" ht="23.25">
      <c r="A97" s="370" t="s">
        <v>108</v>
      </c>
      <c r="B97" s="371"/>
      <c r="C97" s="371"/>
      <c r="D97" s="371"/>
      <c r="E97" s="372"/>
      <c r="F97" s="402"/>
      <c r="G97" s="193"/>
      <c r="H97" s="95"/>
    </row>
    <row r="98" spans="1:8" ht="21">
      <c r="A98" s="368" t="s">
        <v>424</v>
      </c>
      <c r="B98" s="173"/>
      <c r="C98" s="173"/>
      <c r="D98" s="173"/>
      <c r="E98" s="369"/>
      <c r="F98" s="173"/>
      <c r="G98" s="193"/>
      <c r="H98" s="95"/>
    </row>
    <row r="99" spans="1:8" ht="21">
      <c r="A99" s="377" t="s">
        <v>120</v>
      </c>
      <c r="B99" s="378"/>
      <c r="C99" s="378"/>
      <c r="D99" s="378"/>
      <c r="E99" s="379"/>
      <c r="F99" s="173"/>
      <c r="G99" s="193"/>
      <c r="H99" s="95"/>
    </row>
    <row r="100" spans="1:8" ht="23.25">
      <c r="A100" s="508" t="s">
        <v>86</v>
      </c>
      <c r="B100" s="509"/>
      <c r="C100" s="509"/>
      <c r="D100" s="509"/>
      <c r="E100" s="510"/>
      <c r="F100" s="418"/>
      <c r="G100" s="193"/>
      <c r="H100" s="95"/>
    </row>
    <row r="101" spans="1:8" ht="23.25">
      <c r="A101" s="490" t="s">
        <v>96</v>
      </c>
      <c r="B101" s="491"/>
      <c r="C101" s="491"/>
      <c r="D101" s="491"/>
      <c r="E101" s="492"/>
      <c r="F101" s="401"/>
      <c r="G101" s="193"/>
      <c r="H101" s="95"/>
    </row>
    <row r="102" spans="1:8" ht="21">
      <c r="A102" s="493" t="s">
        <v>131</v>
      </c>
      <c r="B102" s="484"/>
      <c r="C102" s="484"/>
      <c r="D102" s="484"/>
      <c r="E102" s="494"/>
      <c r="F102" s="400"/>
      <c r="G102" s="193"/>
      <c r="H102" s="95"/>
    </row>
    <row r="103" spans="1:8" ht="21">
      <c r="A103" s="495" t="s">
        <v>109</v>
      </c>
      <c r="B103" s="496"/>
      <c r="C103" s="496"/>
      <c r="D103" s="496"/>
      <c r="E103" s="497"/>
      <c r="F103" s="403"/>
      <c r="G103" s="193"/>
      <c r="H103" s="95"/>
    </row>
    <row r="104" spans="1:8" ht="21">
      <c r="A104" s="155"/>
      <c r="B104" s="155"/>
      <c r="C104" s="155"/>
      <c r="D104" s="155"/>
      <c r="E104" s="155"/>
      <c r="F104" s="120"/>
      <c r="G104" s="193"/>
      <c r="H104" s="95"/>
    </row>
    <row r="105" spans="1:8" ht="21">
      <c r="A105" s="120"/>
      <c r="B105" s="120"/>
      <c r="C105" s="120"/>
      <c r="D105" s="120"/>
      <c r="E105" s="120"/>
      <c r="F105" s="120"/>
      <c r="G105" s="193"/>
      <c r="H105" s="95"/>
    </row>
    <row r="106" spans="1:8" ht="21">
      <c r="A106" s="120"/>
      <c r="B106" s="120"/>
      <c r="C106" s="120"/>
      <c r="D106" s="120"/>
      <c r="E106" s="120"/>
      <c r="F106" s="120"/>
      <c r="G106" s="193"/>
      <c r="H106" s="95"/>
    </row>
    <row r="107" spans="1:8" ht="21">
      <c r="A107" s="120"/>
      <c r="B107" s="120"/>
      <c r="C107" s="120"/>
      <c r="D107" s="120"/>
      <c r="E107" s="120"/>
      <c r="F107" s="120"/>
      <c r="G107" s="193"/>
      <c r="H107" s="95"/>
    </row>
    <row r="108" spans="1:8" ht="21">
      <c r="A108" s="120"/>
      <c r="B108" s="120"/>
      <c r="C108" s="120"/>
      <c r="D108" s="120"/>
      <c r="E108" s="120"/>
      <c r="F108" s="120"/>
      <c r="G108" s="193"/>
      <c r="H108" s="95"/>
    </row>
    <row r="109" spans="1:8" ht="21">
      <c r="A109" s="120"/>
      <c r="B109" s="120"/>
      <c r="C109" s="120"/>
      <c r="D109" s="120"/>
      <c r="E109" s="120"/>
      <c r="F109" s="120"/>
      <c r="G109" s="193"/>
      <c r="H109" s="95"/>
    </row>
    <row r="110" spans="1:8" ht="21">
      <c r="A110" s="120"/>
      <c r="B110" s="120"/>
      <c r="C110" s="120"/>
      <c r="D110" s="120"/>
      <c r="E110" s="120"/>
      <c r="F110" s="120"/>
      <c r="G110" s="193"/>
      <c r="H110" s="95"/>
    </row>
    <row r="111" spans="1:8" ht="21">
      <c r="A111" s="120"/>
      <c r="B111" s="120"/>
      <c r="C111" s="120"/>
      <c r="D111" s="120"/>
      <c r="E111" s="120"/>
      <c r="F111" s="120"/>
      <c r="G111" s="193"/>
      <c r="H111" s="95"/>
    </row>
    <row r="112" spans="1:8" ht="21">
      <c r="A112" s="120"/>
      <c r="B112" s="120"/>
      <c r="C112" s="120"/>
      <c r="D112" s="120"/>
      <c r="E112" s="120"/>
      <c r="F112" s="120"/>
      <c r="G112" s="193"/>
      <c r="H112" s="95"/>
    </row>
    <row r="113" spans="1:8" ht="21">
      <c r="A113" s="120"/>
      <c r="B113" s="120"/>
      <c r="C113" s="120"/>
      <c r="D113" s="120"/>
      <c r="E113" s="120"/>
      <c r="F113" s="120"/>
      <c r="G113" s="193"/>
      <c r="H113" s="95"/>
    </row>
    <row r="114" spans="1:8" ht="23.25">
      <c r="A114" s="212" t="s">
        <v>0</v>
      </c>
      <c r="B114" s="213"/>
      <c r="C114" s="370" t="s">
        <v>121</v>
      </c>
      <c r="D114" s="371"/>
      <c r="E114" s="372"/>
      <c r="F114" s="402"/>
      <c r="G114" s="193"/>
      <c r="H114" s="95"/>
    </row>
    <row r="115" spans="1:8" ht="23.25">
      <c r="A115" s="498" t="s">
        <v>88</v>
      </c>
      <c r="B115" s="499"/>
      <c r="C115" s="214" t="s">
        <v>143</v>
      </c>
      <c r="D115" s="375"/>
      <c r="E115" s="376"/>
      <c r="F115" s="402"/>
      <c r="G115" s="193"/>
      <c r="H115" s="95"/>
    </row>
    <row r="116" spans="1:8" ht="23.25">
      <c r="A116" s="500"/>
      <c r="B116" s="501"/>
      <c r="C116" s="215" t="s">
        <v>215</v>
      </c>
      <c r="D116" s="373"/>
      <c r="E116" s="374"/>
      <c r="F116" s="402"/>
      <c r="G116" s="193"/>
      <c r="H116" s="95"/>
    </row>
    <row r="117" spans="1:8" ht="23.25">
      <c r="A117" s="186"/>
      <c r="B117" s="132"/>
      <c r="C117" s="187"/>
      <c r="D117" s="132"/>
      <c r="E117" s="188" t="s">
        <v>71</v>
      </c>
      <c r="F117" s="418"/>
      <c r="G117" s="193"/>
      <c r="H117" s="95"/>
    </row>
    <row r="118" spans="1:8" ht="21">
      <c r="A118" s="190" t="s">
        <v>423</v>
      </c>
      <c r="B118" s="132"/>
      <c r="C118" s="187"/>
      <c r="D118" s="132"/>
      <c r="E118" s="141">
        <v>170953.76</v>
      </c>
      <c r="F118" s="146"/>
      <c r="G118" s="193"/>
      <c r="H118" s="95"/>
    </row>
    <row r="119" spans="1:8" ht="21">
      <c r="A119" s="190" t="s">
        <v>169</v>
      </c>
      <c r="B119" s="132"/>
      <c r="C119" s="187"/>
      <c r="D119" s="132"/>
      <c r="E119" s="191"/>
      <c r="F119" s="419"/>
      <c r="G119" s="193"/>
      <c r="H119" s="95"/>
    </row>
    <row r="120" spans="1:8" ht="21">
      <c r="A120" s="192" t="s">
        <v>78</v>
      </c>
      <c r="B120" s="367" t="s">
        <v>79</v>
      </c>
      <c r="C120" s="502" t="s">
        <v>80</v>
      </c>
      <c r="D120" s="503"/>
      <c r="E120" s="191"/>
      <c r="F120" s="419"/>
      <c r="G120" s="193" t="s">
        <v>220</v>
      </c>
      <c r="H120" s="95"/>
    </row>
    <row r="121" spans="1:8" ht="21">
      <c r="A121" s="190" t="s">
        <v>170</v>
      </c>
      <c r="B121" s="132"/>
      <c r="C121" s="187"/>
      <c r="D121" s="132"/>
      <c r="E121" s="191"/>
      <c r="F121" s="419"/>
      <c r="G121" s="193"/>
      <c r="H121" s="95"/>
    </row>
    <row r="122" spans="1:8" ht="21">
      <c r="A122" s="192" t="s">
        <v>81</v>
      </c>
      <c r="B122" s="367" t="s">
        <v>82</v>
      </c>
      <c r="C122" s="502" t="s">
        <v>80</v>
      </c>
      <c r="D122" s="503"/>
      <c r="E122" s="191"/>
      <c r="F122" s="419"/>
      <c r="G122" s="193"/>
      <c r="H122" s="95"/>
    </row>
    <row r="123" spans="1:8" ht="21">
      <c r="A123" s="119"/>
      <c r="B123" s="120"/>
      <c r="C123" s="227"/>
      <c r="D123" s="367"/>
      <c r="E123" s="139"/>
      <c r="F123" s="114"/>
      <c r="G123" s="193"/>
      <c r="H123" s="95"/>
    </row>
    <row r="124" spans="1:8" ht="21">
      <c r="A124" s="119"/>
      <c r="B124" s="120"/>
      <c r="C124" s="227"/>
      <c r="D124" s="367"/>
      <c r="E124" s="139"/>
      <c r="F124" s="114"/>
      <c r="G124" s="193"/>
      <c r="H124" s="95"/>
    </row>
    <row r="125" spans="1:8" ht="21">
      <c r="A125" s="119"/>
      <c r="B125" s="120"/>
      <c r="C125" s="216"/>
      <c r="D125" s="367"/>
      <c r="E125" s="139"/>
      <c r="F125" s="114"/>
      <c r="G125" s="193"/>
      <c r="H125" s="95"/>
    </row>
    <row r="126" spans="1:8" ht="21">
      <c r="A126" s="194" t="s">
        <v>388</v>
      </c>
      <c r="B126" s="195"/>
      <c r="C126" s="196"/>
      <c r="D126" s="195"/>
      <c r="E126" s="197"/>
      <c r="F126" s="114"/>
      <c r="G126" s="193"/>
      <c r="H126" s="95"/>
    </row>
    <row r="127" spans="1:8" ht="21">
      <c r="A127" s="198" t="s">
        <v>83</v>
      </c>
      <c r="B127" s="199"/>
      <c r="C127" s="200"/>
      <c r="D127" s="199"/>
      <c r="E127" s="217"/>
      <c r="F127" s="419"/>
      <c r="G127" s="193"/>
      <c r="H127" s="95"/>
    </row>
    <row r="128" spans="1:8" ht="21">
      <c r="A128" s="186" t="s">
        <v>425</v>
      </c>
      <c r="B128" s="132"/>
      <c r="C128" s="187"/>
      <c r="D128" s="132"/>
      <c r="E128" s="218">
        <f>E118-E126</f>
        <v>170953.76</v>
      </c>
      <c r="F128" s="421"/>
      <c r="G128" s="193"/>
      <c r="H128" s="95"/>
    </row>
    <row r="129" spans="1:8" ht="23.25">
      <c r="A129" s="182" t="s">
        <v>84</v>
      </c>
      <c r="B129" s="183"/>
      <c r="C129" s="219" t="s">
        <v>85</v>
      </c>
      <c r="D129" s="220"/>
      <c r="E129" s="260"/>
      <c r="F129" s="423"/>
      <c r="G129" s="193"/>
      <c r="H129" s="95"/>
    </row>
    <row r="130" spans="1:8" ht="21">
      <c r="A130" s="186"/>
      <c r="B130" s="202"/>
      <c r="C130" s="203"/>
      <c r="D130" s="132"/>
      <c r="E130" s="201"/>
      <c r="G130" s="193"/>
      <c r="H130" s="95"/>
    </row>
    <row r="131" spans="1:8" ht="21">
      <c r="A131" s="504" t="s">
        <v>419</v>
      </c>
      <c r="B131" s="505"/>
      <c r="C131" s="222" t="s">
        <v>419</v>
      </c>
      <c r="D131" s="223"/>
      <c r="E131" s="369"/>
      <c r="F131" s="173"/>
      <c r="G131" s="193"/>
      <c r="H131" s="95"/>
    </row>
    <row r="132" spans="1:8" ht="21">
      <c r="A132" s="186" t="s">
        <v>216</v>
      </c>
      <c r="B132" s="202"/>
      <c r="C132" s="204" t="s">
        <v>196</v>
      </c>
      <c r="D132" s="205"/>
      <c r="E132" s="206"/>
      <c r="F132" s="23"/>
      <c r="G132" s="193"/>
      <c r="H132" s="95"/>
    </row>
    <row r="133" spans="1:8" ht="21">
      <c r="A133" s="506"/>
      <c r="B133" s="507"/>
      <c r="C133" s="377" t="s">
        <v>140</v>
      </c>
      <c r="D133" s="378"/>
      <c r="E133" s="379"/>
      <c r="F133" s="173"/>
      <c r="G133" s="193"/>
      <c r="H133" s="95"/>
    </row>
    <row r="134" spans="1:8" ht="23.25">
      <c r="A134" s="370" t="s">
        <v>108</v>
      </c>
      <c r="B134" s="371"/>
      <c r="C134" s="371"/>
      <c r="D134" s="371"/>
      <c r="E134" s="372"/>
      <c r="F134" s="402"/>
      <c r="G134" s="193"/>
      <c r="H134" s="95"/>
    </row>
    <row r="135" spans="1:8" ht="21">
      <c r="A135" s="368" t="s">
        <v>426</v>
      </c>
      <c r="B135" s="173"/>
      <c r="C135" s="173"/>
      <c r="D135" s="173"/>
      <c r="E135" s="369"/>
      <c r="F135" s="173"/>
      <c r="G135" s="193"/>
      <c r="H135" s="95"/>
    </row>
    <row r="136" spans="1:8" ht="21">
      <c r="A136" s="377" t="s">
        <v>120</v>
      </c>
      <c r="B136" s="378"/>
      <c r="C136" s="378"/>
      <c r="D136" s="378"/>
      <c r="E136" s="379"/>
      <c r="F136" s="173"/>
      <c r="G136" s="193"/>
      <c r="H136" s="95"/>
    </row>
    <row r="137" spans="1:8" ht="23.25">
      <c r="A137" s="508" t="s">
        <v>86</v>
      </c>
      <c r="B137" s="509"/>
      <c r="C137" s="509"/>
      <c r="D137" s="509"/>
      <c r="E137" s="510"/>
      <c r="F137" s="418"/>
      <c r="G137" s="193"/>
      <c r="H137" s="95"/>
    </row>
    <row r="138" spans="1:8" ht="23.25">
      <c r="A138" s="490" t="s">
        <v>96</v>
      </c>
      <c r="B138" s="491"/>
      <c r="C138" s="491"/>
      <c r="D138" s="491"/>
      <c r="E138" s="492"/>
      <c r="F138" s="401"/>
      <c r="G138" s="193"/>
      <c r="H138" s="95"/>
    </row>
    <row r="139" spans="1:8" ht="21">
      <c r="A139" s="493" t="s">
        <v>131</v>
      </c>
      <c r="B139" s="484"/>
      <c r="C139" s="484"/>
      <c r="D139" s="484"/>
      <c r="E139" s="494"/>
      <c r="F139" s="400"/>
      <c r="G139" s="193"/>
      <c r="H139" s="95"/>
    </row>
    <row r="140" spans="1:8" ht="21">
      <c r="A140" s="495" t="s">
        <v>109</v>
      </c>
      <c r="B140" s="496"/>
      <c r="C140" s="496"/>
      <c r="D140" s="496"/>
      <c r="E140" s="497"/>
      <c r="F140" s="403"/>
      <c r="G140" s="193"/>
      <c r="H140" s="95"/>
    </row>
    <row r="141" spans="1:8" ht="21">
      <c r="A141" s="120"/>
      <c r="B141" s="120"/>
      <c r="C141" s="120"/>
      <c r="D141" s="120"/>
      <c r="E141" s="120"/>
      <c r="F141" s="120"/>
      <c r="G141" s="193"/>
      <c r="H141" s="95"/>
    </row>
    <row r="142" spans="1:8" ht="21">
      <c r="A142" s="120"/>
      <c r="B142" s="120"/>
      <c r="C142" s="120"/>
      <c r="D142" s="120"/>
      <c r="E142" s="120"/>
      <c r="F142" s="120"/>
      <c r="G142" s="193"/>
      <c r="H142" s="95"/>
    </row>
    <row r="143" spans="1:8" ht="21">
      <c r="A143" s="120"/>
      <c r="B143" s="120"/>
      <c r="C143" s="120"/>
      <c r="D143" s="120"/>
      <c r="E143" s="120"/>
      <c r="F143" s="120"/>
      <c r="G143" s="193"/>
      <c r="H143" s="95"/>
    </row>
    <row r="144" spans="1:8" ht="21">
      <c r="A144" s="120"/>
      <c r="B144" s="120"/>
      <c r="C144" s="120"/>
      <c r="D144" s="120"/>
      <c r="E144" s="120"/>
      <c r="F144" s="120"/>
      <c r="G144" s="193"/>
      <c r="H144" s="95"/>
    </row>
    <row r="145" spans="1:8" ht="23.25">
      <c r="A145" s="120"/>
      <c r="B145" s="120"/>
      <c r="C145" s="120"/>
      <c r="D145" s="120"/>
      <c r="E145" s="120"/>
      <c r="F145" s="120"/>
      <c r="G145" s="184"/>
      <c r="H145" s="95"/>
    </row>
    <row r="146" spans="1:8" ht="23.25">
      <c r="A146" s="120"/>
      <c r="B146" s="120"/>
      <c r="C146" s="120"/>
      <c r="D146" s="120"/>
      <c r="E146" s="120"/>
      <c r="F146" s="120"/>
      <c r="G146" s="184"/>
      <c r="H146" s="95"/>
    </row>
    <row r="147" spans="1:8" ht="23.25">
      <c r="A147" s="228"/>
      <c r="B147" s="173"/>
      <c r="C147" s="229"/>
      <c r="D147" s="173"/>
      <c r="E147" s="173"/>
      <c r="F147" s="173"/>
      <c r="G147" s="184"/>
      <c r="H147" s="95"/>
    </row>
    <row r="148" spans="1:8" ht="23.25">
      <c r="A148" s="228"/>
      <c r="B148" s="173"/>
      <c r="C148" s="229"/>
      <c r="D148" s="173"/>
      <c r="E148" s="173"/>
      <c r="F148" s="173"/>
      <c r="G148" s="189"/>
      <c r="H148" s="95"/>
    </row>
    <row r="149" spans="1:8" ht="21">
      <c r="A149" s="228"/>
      <c r="B149" s="173"/>
      <c r="C149" s="229"/>
      <c r="D149" s="173"/>
      <c r="E149" s="173"/>
      <c r="F149" s="173"/>
      <c r="G149" s="113"/>
      <c r="H149" s="95"/>
    </row>
    <row r="150" spans="1:8" ht="21">
      <c r="A150" s="228"/>
      <c r="B150" s="173"/>
      <c r="C150" s="229"/>
      <c r="D150" s="173"/>
      <c r="E150" s="173"/>
      <c r="F150" s="173"/>
      <c r="G150" s="114"/>
      <c r="H150" s="95"/>
    </row>
    <row r="151" spans="1:8" ht="23.25">
      <c r="A151" s="212" t="s">
        <v>0</v>
      </c>
      <c r="B151" s="213"/>
      <c r="C151" s="370" t="s">
        <v>156</v>
      </c>
      <c r="D151" s="371"/>
      <c r="E151" s="372"/>
      <c r="F151" s="402"/>
      <c r="G151" s="114"/>
      <c r="H151" s="95"/>
    </row>
    <row r="152" spans="1:8" ht="23.25">
      <c r="A152" s="498" t="s">
        <v>88</v>
      </c>
      <c r="B152" s="499"/>
      <c r="C152" s="214" t="s">
        <v>157</v>
      </c>
      <c r="D152" s="375"/>
      <c r="E152" s="376"/>
      <c r="F152" s="402"/>
      <c r="G152" s="114"/>
      <c r="H152" s="95"/>
    </row>
    <row r="153" spans="1:8" ht="23.25">
      <c r="A153" s="500"/>
      <c r="B153" s="501"/>
      <c r="C153" s="215" t="s">
        <v>217</v>
      </c>
      <c r="D153" s="373"/>
      <c r="E153" s="374"/>
      <c r="F153" s="402"/>
      <c r="G153" s="114"/>
      <c r="H153" s="95"/>
    </row>
    <row r="154" spans="1:8" ht="23.25">
      <c r="A154" s="186"/>
      <c r="B154" s="132"/>
      <c r="C154" s="187"/>
      <c r="D154" s="132"/>
      <c r="E154" s="188" t="s">
        <v>71</v>
      </c>
      <c r="F154" s="418"/>
      <c r="G154" s="114"/>
      <c r="H154" s="95"/>
    </row>
    <row r="155" spans="1:8" ht="21">
      <c r="A155" s="190" t="s">
        <v>423</v>
      </c>
      <c r="B155" s="132"/>
      <c r="C155" s="187"/>
      <c r="D155" s="132"/>
      <c r="E155" s="141">
        <v>8000000</v>
      </c>
      <c r="F155" s="146"/>
      <c r="G155" s="114"/>
      <c r="H155" s="95"/>
    </row>
    <row r="156" spans="1:8" ht="21">
      <c r="A156" s="190" t="s">
        <v>169</v>
      </c>
      <c r="B156" s="132"/>
      <c r="C156" s="187"/>
      <c r="D156" s="132"/>
      <c r="E156" s="191"/>
      <c r="F156" s="419"/>
      <c r="G156" s="114"/>
      <c r="H156" s="95"/>
    </row>
    <row r="157" spans="1:8" ht="21">
      <c r="A157" s="192" t="s">
        <v>78</v>
      </c>
      <c r="B157" s="367" t="s">
        <v>79</v>
      </c>
      <c r="C157" s="502" t="s">
        <v>80</v>
      </c>
      <c r="D157" s="503"/>
      <c r="E157" s="191"/>
      <c r="F157" s="419"/>
      <c r="G157" s="114" t="s">
        <v>221</v>
      </c>
      <c r="H157" s="95"/>
    </row>
    <row r="158" spans="1:8" ht="21">
      <c r="A158" s="190" t="s">
        <v>170</v>
      </c>
      <c r="B158" s="132"/>
      <c r="C158" s="187"/>
      <c r="D158" s="132"/>
      <c r="E158" s="191"/>
      <c r="F158" s="419"/>
      <c r="G158" s="114"/>
      <c r="H158" s="95"/>
    </row>
    <row r="159" spans="1:8" ht="21">
      <c r="A159" s="192" t="s">
        <v>81</v>
      </c>
      <c r="B159" s="367" t="s">
        <v>82</v>
      </c>
      <c r="C159" s="502" t="s">
        <v>80</v>
      </c>
      <c r="D159" s="503"/>
      <c r="E159" s="191"/>
      <c r="F159" s="419"/>
      <c r="G159" s="114"/>
      <c r="H159" s="95"/>
    </row>
    <row r="160" spans="1:8" ht="21">
      <c r="A160" s="119"/>
      <c r="B160" s="120"/>
      <c r="C160" s="227"/>
      <c r="D160" s="367"/>
      <c r="E160" s="139"/>
      <c r="F160" s="114"/>
      <c r="G160" s="114"/>
      <c r="H160" s="95"/>
    </row>
    <row r="161" spans="1:8" ht="21">
      <c r="A161" s="119"/>
      <c r="B161" s="120"/>
      <c r="C161" s="227"/>
      <c r="D161" s="367"/>
      <c r="E161" s="139"/>
      <c r="F161" s="114"/>
      <c r="G161" s="113"/>
      <c r="H161" s="95"/>
    </row>
    <row r="162" spans="1:8" ht="21">
      <c r="A162" s="119"/>
      <c r="B162" s="120"/>
      <c r="C162" s="216"/>
      <c r="D162" s="367"/>
      <c r="E162" s="139"/>
      <c r="F162" s="114"/>
      <c r="H162" s="95"/>
    </row>
    <row r="163" spans="1:8" ht="21">
      <c r="A163" s="194" t="s">
        <v>171</v>
      </c>
      <c r="B163" s="195"/>
      <c r="C163" s="196"/>
      <c r="D163" s="195"/>
      <c r="E163" s="197"/>
      <c r="F163" s="114"/>
      <c r="G163" s="193"/>
      <c r="H163" s="95"/>
    </row>
    <row r="164" spans="1:8" ht="21">
      <c r="A164" s="198" t="s">
        <v>83</v>
      </c>
      <c r="B164" s="199"/>
      <c r="C164" s="200"/>
      <c r="D164" s="199"/>
      <c r="E164" s="217"/>
      <c r="F164" s="419"/>
      <c r="G164" s="177"/>
      <c r="H164" s="95"/>
    </row>
    <row r="165" spans="1:8" ht="21">
      <c r="A165" s="186" t="s">
        <v>418</v>
      </c>
      <c r="B165" s="132"/>
      <c r="C165" s="187"/>
      <c r="D165" s="132"/>
      <c r="E165" s="218">
        <v>8000000</v>
      </c>
      <c r="F165" s="421"/>
      <c r="G165" s="193"/>
      <c r="H165" s="95"/>
    </row>
    <row r="166" spans="1:8" ht="23.25">
      <c r="A166" s="182" t="s">
        <v>84</v>
      </c>
      <c r="B166" s="183"/>
      <c r="C166" s="219" t="s">
        <v>85</v>
      </c>
      <c r="D166" s="220"/>
      <c r="E166" s="221"/>
      <c r="G166" s="210"/>
      <c r="H166" s="95"/>
    </row>
    <row r="167" spans="1:8" ht="21">
      <c r="A167" s="186"/>
      <c r="B167" s="202"/>
      <c r="C167" s="203"/>
      <c r="D167" s="132"/>
      <c r="E167" s="201"/>
      <c r="G167" s="193"/>
      <c r="H167" s="95"/>
    </row>
    <row r="168" spans="1:8" ht="21">
      <c r="A168" s="504" t="s">
        <v>427</v>
      </c>
      <c r="B168" s="505"/>
      <c r="C168" s="222" t="s">
        <v>427</v>
      </c>
      <c r="D168" s="223"/>
      <c r="E168" s="369"/>
      <c r="F168" s="173"/>
      <c r="G168" s="114"/>
      <c r="H168" s="95"/>
    </row>
    <row r="169" spans="1:8" ht="23.25">
      <c r="A169" s="186" t="s">
        <v>216</v>
      </c>
      <c r="B169" s="202"/>
      <c r="C169" s="204" t="s">
        <v>196</v>
      </c>
      <c r="D169" s="205"/>
      <c r="E169" s="206"/>
      <c r="F169" s="23"/>
      <c r="G169" s="189"/>
      <c r="H169" s="95"/>
    </row>
    <row r="170" spans="1:8" ht="23.25">
      <c r="A170" s="506"/>
      <c r="B170" s="507"/>
      <c r="C170" s="377" t="s">
        <v>140</v>
      </c>
      <c r="D170" s="378"/>
      <c r="E170" s="379"/>
      <c r="F170" s="173"/>
      <c r="G170" s="211"/>
      <c r="H170" s="95"/>
    </row>
    <row r="171" spans="1:8" ht="23.25">
      <c r="A171" s="207" t="s">
        <v>162</v>
      </c>
      <c r="B171" s="208"/>
      <c r="C171" s="208"/>
      <c r="D171" s="208"/>
      <c r="E171" s="209"/>
      <c r="F171" s="422"/>
      <c r="G171" s="114"/>
      <c r="H171" s="95"/>
    </row>
    <row r="172" spans="1:8" ht="21">
      <c r="A172" s="222" t="s">
        <v>428</v>
      </c>
      <c r="B172" s="205"/>
      <c r="C172" s="205"/>
      <c r="D172" s="205"/>
      <c r="E172" s="223"/>
      <c r="F172" s="205"/>
      <c r="H172" s="95"/>
    </row>
    <row r="173" spans="1:8" ht="21">
      <c r="A173" s="224" t="s">
        <v>120</v>
      </c>
      <c r="B173" s="225"/>
      <c r="C173" s="225"/>
      <c r="D173" s="225"/>
      <c r="E173" s="226"/>
      <c r="F173" s="205"/>
      <c r="G173" s="95"/>
      <c r="H173" s="95"/>
    </row>
    <row r="174" spans="1:8" ht="23.25">
      <c r="A174" s="508" t="s">
        <v>86</v>
      </c>
      <c r="B174" s="509"/>
      <c r="C174" s="509"/>
      <c r="D174" s="509"/>
      <c r="E174" s="510"/>
      <c r="F174" s="418"/>
      <c r="G174" s="95"/>
      <c r="H174" s="95"/>
    </row>
    <row r="175" spans="1:8" ht="23.25">
      <c r="A175" s="490" t="s">
        <v>96</v>
      </c>
      <c r="B175" s="491"/>
      <c r="C175" s="491"/>
      <c r="D175" s="491"/>
      <c r="E175" s="492"/>
      <c r="F175" s="401"/>
      <c r="G175" s="95"/>
      <c r="H175" s="95"/>
    </row>
    <row r="176" spans="1:8" ht="21">
      <c r="A176" s="493" t="s">
        <v>131</v>
      </c>
      <c r="B176" s="484"/>
      <c r="C176" s="484"/>
      <c r="D176" s="484"/>
      <c r="E176" s="494"/>
      <c r="F176" s="400"/>
      <c r="G176" s="95"/>
      <c r="H176" s="95"/>
    </row>
    <row r="177" spans="1:8" ht="21">
      <c r="A177" s="495" t="s">
        <v>109</v>
      </c>
      <c r="B177" s="496"/>
      <c r="C177" s="496"/>
      <c r="D177" s="496"/>
      <c r="E177" s="497"/>
      <c r="F177" s="403"/>
      <c r="G177" s="95"/>
      <c r="H177" s="95"/>
    </row>
    <row r="178" spans="1:8" ht="21">
      <c r="A178" s="228"/>
      <c r="B178" s="173"/>
      <c r="C178" s="229"/>
      <c r="D178" s="173"/>
      <c r="E178" s="173"/>
      <c r="F178" s="173"/>
      <c r="G178" s="95"/>
      <c r="H178" s="95"/>
    </row>
    <row r="179" spans="1:8" ht="21">
      <c r="A179" s="228"/>
      <c r="B179" s="173"/>
      <c r="C179" s="229"/>
      <c r="D179" s="173"/>
      <c r="E179" s="173"/>
      <c r="F179" s="173"/>
      <c r="G179" s="95"/>
      <c r="H179" s="95"/>
    </row>
    <row r="180" spans="1:8" ht="21">
      <c r="A180" s="228"/>
      <c r="B180" s="173"/>
      <c r="C180" s="229"/>
      <c r="D180" s="173"/>
      <c r="E180" s="173"/>
      <c r="F180" s="173"/>
      <c r="G180" s="95"/>
      <c r="H180" s="95"/>
    </row>
    <row r="181" spans="1:8" ht="21">
      <c r="A181" s="228"/>
      <c r="B181" s="173"/>
      <c r="C181" s="229"/>
      <c r="D181" s="173"/>
      <c r="E181" s="173"/>
      <c r="F181" s="173"/>
      <c r="G181" s="95"/>
      <c r="H181" s="95"/>
    </row>
    <row r="182" spans="1:8" ht="21">
      <c r="A182" s="228"/>
      <c r="B182" s="173"/>
      <c r="C182" s="229"/>
      <c r="D182" s="173"/>
      <c r="E182" s="173"/>
      <c r="F182" s="173"/>
      <c r="G182" s="95"/>
      <c r="H182" s="95"/>
    </row>
    <row r="183" spans="1:8" ht="21">
      <c r="A183" s="228"/>
      <c r="B183" s="173"/>
      <c r="C183" s="229"/>
      <c r="D183" s="173"/>
      <c r="E183" s="173"/>
      <c r="F183" s="173"/>
      <c r="G183" s="95"/>
      <c r="H183" s="95"/>
    </row>
    <row r="184" spans="1:8" ht="21">
      <c r="A184" s="228"/>
      <c r="B184" s="173"/>
      <c r="C184" s="229"/>
      <c r="D184" s="173"/>
      <c r="E184" s="173"/>
      <c r="F184" s="173"/>
      <c r="G184" s="95"/>
      <c r="H184" s="95"/>
    </row>
  </sheetData>
  <mergeCells count="51">
    <mergeCell ref="A29:B29"/>
    <mergeCell ref="A1:B1"/>
    <mergeCell ref="A2:B3"/>
    <mergeCell ref="C7:D7"/>
    <mergeCell ref="C11:D11"/>
    <mergeCell ref="A24:C24"/>
    <mergeCell ref="C47:D47"/>
    <mergeCell ref="A31:B31"/>
    <mergeCell ref="A34:E34"/>
    <mergeCell ref="A35:E35"/>
    <mergeCell ref="A36:E36"/>
    <mergeCell ref="A37:E37"/>
    <mergeCell ref="A38:E38"/>
    <mergeCell ref="C39:E39"/>
    <mergeCell ref="A40:B41"/>
    <mergeCell ref="C40:E40"/>
    <mergeCell ref="C41:E41"/>
    <mergeCell ref="C45:D45"/>
    <mergeCell ref="A100:E100"/>
    <mergeCell ref="A66:B66"/>
    <mergeCell ref="A68:B68"/>
    <mergeCell ref="A72:E72"/>
    <mergeCell ref="A73:E73"/>
    <mergeCell ref="A74:E74"/>
    <mergeCell ref="A75:E75"/>
    <mergeCell ref="A77:B78"/>
    <mergeCell ref="C82:D82"/>
    <mergeCell ref="C84:D84"/>
    <mergeCell ref="A94:B94"/>
    <mergeCell ref="A96:B96"/>
    <mergeCell ref="A140:E140"/>
    <mergeCell ref="A101:E101"/>
    <mergeCell ref="A102:E102"/>
    <mergeCell ref="A103:E103"/>
    <mergeCell ref="A115:B116"/>
    <mergeCell ref="C120:D120"/>
    <mergeCell ref="C122:D122"/>
    <mergeCell ref="A131:B131"/>
    <mergeCell ref="A133:B133"/>
    <mergeCell ref="A137:E137"/>
    <mergeCell ref="A138:E138"/>
    <mergeCell ref="A139:E139"/>
    <mergeCell ref="A175:E175"/>
    <mergeCell ref="A176:E176"/>
    <mergeCell ref="A177:E177"/>
    <mergeCell ref="A152:B153"/>
    <mergeCell ref="C157:D157"/>
    <mergeCell ref="C159:D159"/>
    <mergeCell ref="A168:B168"/>
    <mergeCell ref="A170:B170"/>
    <mergeCell ref="A174:E174"/>
  </mergeCells>
  <pageMargins left="0.41" right="0.11811023622047245" top="0.55118110236220474" bottom="0.55118110236220474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K94"/>
  <sheetViews>
    <sheetView zoomScale="106" zoomScaleNormal="106" workbookViewId="0">
      <selection activeCell="C17" sqref="C17"/>
    </sheetView>
  </sheetViews>
  <sheetFormatPr defaultColWidth="23.85546875" defaultRowHeight="21.75" customHeight="1"/>
  <cols>
    <col min="1" max="1" width="13.140625" style="30" customWidth="1"/>
    <col min="2" max="2" width="12.140625" style="30" customWidth="1"/>
    <col min="3" max="3" width="14.140625" style="30" customWidth="1"/>
    <col min="4" max="4" width="13.5703125" style="19" customWidth="1"/>
    <col min="5" max="5" width="33.5703125" style="19" customWidth="1"/>
    <col min="6" max="6" width="8.140625" style="19" customWidth="1"/>
    <col min="7" max="7" width="14.28515625" style="19" customWidth="1"/>
    <col min="8" max="8" width="23.7109375" style="19" customWidth="1"/>
    <col min="9" max="9" width="13.140625" style="440" customWidth="1"/>
    <col min="10" max="10" width="12.140625" style="440" customWidth="1"/>
    <col min="11" max="11" width="14.140625" style="440" customWidth="1"/>
    <col min="12" max="12" width="13.5703125" style="19" customWidth="1"/>
    <col min="13" max="13" width="33.5703125" style="19" customWidth="1"/>
    <col min="14" max="14" width="8.140625" style="19" customWidth="1"/>
    <col min="15" max="15" width="14.28515625" style="19" customWidth="1"/>
    <col min="16" max="16" width="13.140625" style="440" customWidth="1"/>
    <col min="17" max="17" width="12.140625" style="440" customWidth="1"/>
    <col min="18" max="18" width="14.140625" style="440" customWidth="1"/>
    <col min="19" max="19" width="13.5703125" style="19" customWidth="1"/>
    <col min="20" max="20" width="33.5703125" style="19" customWidth="1"/>
    <col min="21" max="21" width="8.140625" style="19" customWidth="1"/>
    <col min="22" max="22" width="14.28515625" style="19" customWidth="1"/>
    <col min="23" max="23" width="13.140625" style="414" customWidth="1"/>
    <col min="24" max="24" width="12.42578125" style="414" customWidth="1"/>
    <col min="25" max="25" width="14.140625" style="414" customWidth="1"/>
    <col min="26" max="26" width="13.5703125" style="19" customWidth="1"/>
    <col min="27" max="27" width="35.85546875" style="19" customWidth="1"/>
    <col min="28" max="28" width="8.140625" style="19" customWidth="1"/>
    <col min="29" max="29" width="14.28515625" style="19" customWidth="1"/>
    <col min="30" max="30" width="23.7109375" style="19" customWidth="1"/>
    <col min="31" max="31" width="5.7109375" style="19" customWidth="1"/>
    <col min="32" max="32" width="13.140625" style="414" customWidth="1"/>
    <col min="33" max="33" width="12.42578125" style="414" customWidth="1"/>
    <col min="34" max="34" width="14.140625" style="414" customWidth="1"/>
    <col min="35" max="35" width="13.5703125" style="19" customWidth="1"/>
    <col min="36" max="36" width="32.5703125" style="19" customWidth="1"/>
    <col min="37" max="37" width="8.140625" style="19" customWidth="1"/>
    <col min="38" max="38" width="14.28515625" style="19" customWidth="1"/>
    <col min="39" max="39" width="13.140625" style="397" customWidth="1"/>
    <col min="40" max="40" width="12.42578125" style="397" customWidth="1"/>
    <col min="41" max="41" width="14.140625" style="397" customWidth="1"/>
    <col min="42" max="42" width="13.5703125" style="19" customWidth="1"/>
    <col min="43" max="43" width="32.5703125" style="19" customWidth="1"/>
    <col min="44" max="44" width="8.140625" style="19" customWidth="1"/>
    <col min="45" max="45" width="14.28515625" style="19" customWidth="1"/>
    <col min="46" max="46" width="13.140625" style="360" customWidth="1"/>
    <col min="47" max="47" width="12.42578125" style="360" customWidth="1"/>
    <col min="48" max="48" width="14.140625" style="360" customWidth="1"/>
    <col min="49" max="49" width="13.5703125" style="19" customWidth="1"/>
    <col min="50" max="50" width="32.5703125" style="19" customWidth="1"/>
    <col min="51" max="51" width="8.140625" style="19" customWidth="1"/>
    <col min="52" max="52" width="14.28515625" style="19" customWidth="1"/>
    <col min="53" max="53" width="13.140625" style="350" customWidth="1"/>
    <col min="54" max="54" width="12.42578125" style="350" customWidth="1"/>
    <col min="55" max="55" width="14.140625" style="350" customWidth="1"/>
    <col min="56" max="56" width="12.5703125" style="19" customWidth="1"/>
    <col min="57" max="57" width="33.140625" style="19" customWidth="1"/>
    <col min="58" max="58" width="8.140625" style="19" customWidth="1"/>
    <col min="59" max="59" width="14.28515625" style="19" customWidth="1"/>
    <col min="60" max="60" width="13.140625" style="341" customWidth="1"/>
    <col min="61" max="61" width="10" style="30" customWidth="1"/>
    <col min="62" max="62" width="14.140625" style="341" customWidth="1"/>
    <col min="63" max="63" width="12.5703125" style="19" customWidth="1"/>
    <col min="64" max="64" width="33.140625" style="19" customWidth="1"/>
    <col min="65" max="65" width="8.140625" style="19" customWidth="1"/>
    <col min="66" max="66" width="14.28515625" style="19" customWidth="1"/>
    <col min="67" max="67" width="5.42578125" style="19" customWidth="1"/>
    <col min="68" max="70" width="6" style="30" customWidth="1"/>
    <col min="71" max="71" width="12.5703125" style="19" customWidth="1"/>
    <col min="72" max="72" width="33.140625" style="19" customWidth="1"/>
    <col min="73" max="73" width="8.140625" style="19" customWidth="1"/>
    <col min="74" max="74" width="14.28515625" style="19" customWidth="1"/>
    <col min="75" max="75" width="8.7109375" style="19" customWidth="1"/>
    <col min="76" max="77" width="18" style="19" customWidth="1"/>
    <col min="78" max="78" width="14.28515625" style="30" customWidth="1"/>
    <col min="79" max="79" width="15.7109375" style="19" customWidth="1"/>
    <col min="80" max="80" width="44" style="19" customWidth="1"/>
    <col min="81" max="81" width="8.7109375" style="19" customWidth="1"/>
    <col min="82" max="82" width="18" style="19" customWidth="1"/>
    <col min="83" max="83" width="14.28515625" style="30" customWidth="1"/>
    <col min="84" max="84" width="15.7109375" style="19" customWidth="1"/>
    <col min="85" max="85" width="44" style="19" customWidth="1"/>
    <col min="86" max="86" width="8.7109375" style="19" customWidth="1"/>
    <col min="87" max="87" width="18" style="19" customWidth="1"/>
    <col min="88" max="88" width="23.85546875" style="79"/>
    <col min="89" max="16384" width="23.85546875" style="19"/>
  </cols>
  <sheetData>
    <row r="1" spans="1:88" ht="21.75" customHeight="1">
      <c r="A1" s="539" t="s">
        <v>0</v>
      </c>
      <c r="B1" s="539"/>
      <c r="C1" s="539"/>
      <c r="D1" s="539"/>
      <c r="E1" s="539"/>
      <c r="F1" s="539"/>
      <c r="G1" s="539"/>
      <c r="H1" s="313"/>
      <c r="I1" s="539" t="s">
        <v>0</v>
      </c>
      <c r="J1" s="539"/>
      <c r="K1" s="539"/>
      <c r="L1" s="539"/>
      <c r="M1" s="539"/>
      <c r="N1" s="539"/>
      <c r="O1" s="539"/>
      <c r="P1" s="539" t="s">
        <v>0</v>
      </c>
      <c r="Q1" s="539"/>
      <c r="R1" s="539"/>
      <c r="S1" s="539"/>
      <c r="T1" s="539"/>
      <c r="U1" s="539"/>
      <c r="V1" s="539"/>
      <c r="W1" s="539" t="s">
        <v>0</v>
      </c>
      <c r="X1" s="539"/>
      <c r="Y1" s="539"/>
      <c r="Z1" s="539"/>
      <c r="AA1" s="539"/>
      <c r="AB1" s="539"/>
      <c r="AC1" s="539"/>
      <c r="AD1" s="408"/>
      <c r="AE1" s="30"/>
      <c r="AF1" s="539" t="s">
        <v>0</v>
      </c>
      <c r="AG1" s="539"/>
      <c r="AH1" s="539"/>
      <c r="AI1" s="539"/>
      <c r="AJ1" s="539"/>
      <c r="AK1" s="539"/>
      <c r="AL1" s="539"/>
      <c r="AM1" s="539" t="s">
        <v>0</v>
      </c>
      <c r="AN1" s="539"/>
      <c r="AO1" s="539"/>
      <c r="AP1" s="539"/>
      <c r="AQ1" s="539"/>
      <c r="AR1" s="539"/>
      <c r="AS1" s="539"/>
      <c r="AT1" s="539" t="s">
        <v>0</v>
      </c>
      <c r="AU1" s="539"/>
      <c r="AV1" s="539"/>
      <c r="AW1" s="539"/>
      <c r="AX1" s="539"/>
      <c r="AY1" s="539"/>
      <c r="AZ1" s="539"/>
      <c r="BA1" s="539" t="s">
        <v>0</v>
      </c>
      <c r="BB1" s="539"/>
      <c r="BC1" s="539"/>
      <c r="BD1" s="539"/>
      <c r="BE1" s="539"/>
      <c r="BF1" s="539"/>
      <c r="BG1" s="539"/>
      <c r="BH1" s="539" t="s">
        <v>0</v>
      </c>
      <c r="BI1" s="539"/>
      <c r="BJ1" s="539"/>
      <c r="BK1" s="539"/>
      <c r="BL1" s="539"/>
      <c r="BM1" s="539"/>
      <c r="BN1" s="539"/>
      <c r="BO1" s="30"/>
      <c r="BP1" s="539" t="s">
        <v>240</v>
      </c>
      <c r="BQ1" s="539"/>
      <c r="BR1" s="539"/>
      <c r="BS1" s="539"/>
      <c r="BT1" s="539"/>
      <c r="BU1" s="539"/>
      <c r="BV1" s="539"/>
      <c r="BW1" s="538" t="s">
        <v>173</v>
      </c>
      <c r="BX1" s="538"/>
      <c r="BY1" s="538"/>
      <c r="BZ1" s="28" t="s">
        <v>0</v>
      </c>
      <c r="CB1" s="538" t="s">
        <v>173</v>
      </c>
      <c r="CC1" s="538"/>
      <c r="CD1" s="538"/>
      <c r="CE1" s="28" t="s">
        <v>0</v>
      </c>
      <c r="CG1" s="29"/>
      <c r="CH1" s="30" t="s">
        <v>173</v>
      </c>
      <c r="CI1" s="30"/>
    </row>
    <row r="2" spans="1:88" ht="21.75" customHeight="1">
      <c r="A2" s="539" t="s">
        <v>241</v>
      </c>
      <c r="B2" s="539"/>
      <c r="C2" s="539"/>
      <c r="D2" s="539"/>
      <c r="E2" s="539"/>
      <c r="F2" s="539"/>
      <c r="G2" s="539"/>
      <c r="H2" s="313"/>
      <c r="I2" s="539" t="s">
        <v>241</v>
      </c>
      <c r="J2" s="539"/>
      <c r="K2" s="539"/>
      <c r="L2" s="539"/>
      <c r="M2" s="539"/>
      <c r="N2" s="539"/>
      <c r="O2" s="539"/>
      <c r="P2" s="539" t="s">
        <v>241</v>
      </c>
      <c r="Q2" s="539"/>
      <c r="R2" s="539"/>
      <c r="S2" s="539"/>
      <c r="T2" s="539"/>
      <c r="U2" s="539"/>
      <c r="V2" s="539"/>
      <c r="W2" s="539" t="s">
        <v>241</v>
      </c>
      <c r="X2" s="539"/>
      <c r="Y2" s="539"/>
      <c r="Z2" s="539"/>
      <c r="AA2" s="539"/>
      <c r="AB2" s="539"/>
      <c r="AC2" s="539"/>
      <c r="AD2" s="408"/>
      <c r="AF2" s="539" t="s">
        <v>241</v>
      </c>
      <c r="AG2" s="539"/>
      <c r="AH2" s="539"/>
      <c r="AI2" s="539"/>
      <c r="AJ2" s="539"/>
      <c r="AK2" s="539"/>
      <c r="AL2" s="539"/>
      <c r="AM2" s="539" t="s">
        <v>241</v>
      </c>
      <c r="AN2" s="539"/>
      <c r="AO2" s="539"/>
      <c r="AP2" s="539"/>
      <c r="AQ2" s="539"/>
      <c r="AR2" s="539"/>
      <c r="AS2" s="539"/>
      <c r="AT2" s="539" t="s">
        <v>241</v>
      </c>
      <c r="AU2" s="539"/>
      <c r="AV2" s="539"/>
      <c r="AW2" s="539"/>
      <c r="AX2" s="539"/>
      <c r="AY2" s="539"/>
      <c r="AZ2" s="539"/>
      <c r="BA2" s="539" t="s">
        <v>241</v>
      </c>
      <c r="BB2" s="539"/>
      <c r="BC2" s="539"/>
      <c r="BD2" s="539"/>
      <c r="BE2" s="539"/>
      <c r="BF2" s="539"/>
      <c r="BG2" s="539"/>
      <c r="BH2" s="539" t="s">
        <v>241</v>
      </c>
      <c r="BI2" s="539"/>
      <c r="BJ2" s="539"/>
      <c r="BK2" s="539"/>
      <c r="BL2" s="539"/>
      <c r="BM2" s="539"/>
      <c r="BN2" s="539"/>
      <c r="BP2" s="539" t="s">
        <v>241</v>
      </c>
      <c r="BQ2" s="539"/>
      <c r="BR2" s="539"/>
      <c r="BS2" s="539"/>
      <c r="BT2" s="539"/>
      <c r="BU2" s="539"/>
      <c r="BV2" s="539"/>
      <c r="BW2" s="31"/>
      <c r="BZ2" s="28" t="s">
        <v>66</v>
      </c>
      <c r="CA2" s="28"/>
      <c r="CB2" s="29"/>
      <c r="CC2" s="31"/>
      <c r="CE2" s="28" t="s">
        <v>66</v>
      </c>
      <c r="CF2" s="28"/>
      <c r="CG2" s="29"/>
      <c r="CH2" s="31"/>
    </row>
    <row r="3" spans="1:88" ht="21.75" customHeight="1">
      <c r="A3" s="540" t="s">
        <v>430</v>
      </c>
      <c r="B3" s="540"/>
      <c r="C3" s="540"/>
      <c r="D3" s="540"/>
      <c r="E3" s="540"/>
      <c r="F3" s="540"/>
      <c r="G3" s="540"/>
      <c r="H3" s="314"/>
      <c r="I3" s="540" t="s">
        <v>430</v>
      </c>
      <c r="J3" s="540"/>
      <c r="K3" s="540"/>
      <c r="L3" s="540"/>
      <c r="M3" s="540"/>
      <c r="N3" s="540"/>
      <c r="O3" s="540"/>
      <c r="P3" s="540" t="s">
        <v>401</v>
      </c>
      <c r="Q3" s="540"/>
      <c r="R3" s="540"/>
      <c r="S3" s="540"/>
      <c r="T3" s="540"/>
      <c r="U3" s="540"/>
      <c r="V3" s="540"/>
      <c r="W3" s="540" t="s">
        <v>401</v>
      </c>
      <c r="X3" s="540"/>
      <c r="Y3" s="540"/>
      <c r="Z3" s="540"/>
      <c r="AA3" s="540"/>
      <c r="AB3" s="540"/>
      <c r="AC3" s="540"/>
      <c r="AD3" s="407"/>
      <c r="AE3" s="31"/>
      <c r="AF3" s="540" t="s">
        <v>389</v>
      </c>
      <c r="AG3" s="540"/>
      <c r="AH3" s="540"/>
      <c r="AI3" s="540"/>
      <c r="AJ3" s="540"/>
      <c r="AK3" s="540"/>
      <c r="AL3" s="540"/>
      <c r="AM3" s="540" t="s">
        <v>389</v>
      </c>
      <c r="AN3" s="540"/>
      <c r="AO3" s="540"/>
      <c r="AP3" s="540"/>
      <c r="AQ3" s="540"/>
      <c r="AR3" s="540"/>
      <c r="AS3" s="540"/>
      <c r="AT3" s="540" t="s">
        <v>372</v>
      </c>
      <c r="AU3" s="540"/>
      <c r="AV3" s="540"/>
      <c r="AW3" s="540"/>
      <c r="AX3" s="540"/>
      <c r="AY3" s="540"/>
      <c r="AZ3" s="540"/>
      <c r="BA3" s="540" t="s">
        <v>367</v>
      </c>
      <c r="BB3" s="540"/>
      <c r="BC3" s="540"/>
      <c r="BD3" s="540"/>
      <c r="BE3" s="540"/>
      <c r="BF3" s="540"/>
      <c r="BG3" s="540"/>
      <c r="BH3" s="540" t="s">
        <v>354</v>
      </c>
      <c r="BI3" s="540"/>
      <c r="BJ3" s="540"/>
      <c r="BK3" s="540"/>
      <c r="BL3" s="540"/>
      <c r="BM3" s="540"/>
      <c r="BN3" s="540"/>
      <c r="BO3" s="31"/>
      <c r="BP3" s="540" t="s">
        <v>346</v>
      </c>
      <c r="BQ3" s="540"/>
      <c r="BR3" s="540"/>
      <c r="BS3" s="540"/>
      <c r="BT3" s="540"/>
      <c r="BU3" s="540"/>
      <c r="BV3" s="540"/>
      <c r="BW3" s="31"/>
      <c r="BX3" s="31"/>
      <c r="BY3" s="31"/>
      <c r="BZ3" s="32" t="s">
        <v>67</v>
      </c>
      <c r="CA3" s="29"/>
      <c r="CB3" s="31"/>
      <c r="CC3" s="31"/>
      <c r="CD3" s="31"/>
      <c r="CE3" s="32" t="s">
        <v>67</v>
      </c>
      <c r="CF3" s="29"/>
      <c r="CG3" s="31"/>
      <c r="CH3" s="31"/>
      <c r="CI3" s="31"/>
    </row>
    <row r="4" spans="1:88" ht="21.75" customHeight="1">
      <c r="A4" s="19"/>
      <c r="B4" s="19"/>
      <c r="C4" s="19"/>
      <c r="E4" s="31"/>
      <c r="I4" s="19"/>
      <c r="J4" s="19"/>
      <c r="K4" s="19"/>
      <c r="M4" s="31"/>
      <c r="P4" s="19"/>
      <c r="Q4" s="19"/>
      <c r="R4" s="19"/>
      <c r="T4" s="31"/>
      <c r="W4" s="19"/>
      <c r="X4" s="19"/>
      <c r="Y4" s="19"/>
      <c r="AA4" s="31"/>
      <c r="AF4" s="19"/>
      <c r="AG4" s="19"/>
      <c r="AH4" s="19"/>
      <c r="AJ4" s="31"/>
      <c r="AM4" s="19"/>
      <c r="AN4" s="19"/>
      <c r="AO4" s="19"/>
      <c r="AQ4" s="31"/>
      <c r="AT4" s="19"/>
      <c r="AU4" s="19"/>
      <c r="AV4" s="19"/>
      <c r="AX4" s="31"/>
      <c r="BA4" s="19"/>
      <c r="BB4" s="19"/>
      <c r="BC4" s="19"/>
      <c r="BE4" s="31"/>
      <c r="BH4" s="330"/>
      <c r="BI4" s="19"/>
      <c r="BJ4" s="330"/>
      <c r="BL4" s="31"/>
      <c r="BP4" s="19"/>
      <c r="BQ4" s="19"/>
      <c r="BR4" s="19"/>
      <c r="BT4" s="31"/>
      <c r="BZ4" s="19"/>
      <c r="CB4" s="31" t="s">
        <v>202</v>
      </c>
      <c r="CE4" s="19"/>
      <c r="CG4" s="31" t="s">
        <v>200</v>
      </c>
    </row>
    <row r="5" spans="1:88" ht="21.75" customHeight="1">
      <c r="A5" s="532" t="s">
        <v>68</v>
      </c>
      <c r="B5" s="533"/>
      <c r="C5" s="533"/>
      <c r="D5" s="534"/>
      <c r="E5" s="529" t="s">
        <v>1</v>
      </c>
      <c r="F5" s="529" t="s">
        <v>13</v>
      </c>
      <c r="G5" s="38" t="s">
        <v>80</v>
      </c>
      <c r="H5" s="80"/>
      <c r="I5" s="532" t="s">
        <v>68</v>
      </c>
      <c r="J5" s="533"/>
      <c r="K5" s="533"/>
      <c r="L5" s="534"/>
      <c r="M5" s="529" t="s">
        <v>1</v>
      </c>
      <c r="N5" s="529" t="s">
        <v>13</v>
      </c>
      <c r="O5" s="38" t="s">
        <v>80</v>
      </c>
      <c r="P5" s="532" t="s">
        <v>68</v>
      </c>
      <c r="Q5" s="533"/>
      <c r="R5" s="533"/>
      <c r="S5" s="534"/>
      <c r="T5" s="529" t="s">
        <v>1</v>
      </c>
      <c r="U5" s="529" t="s">
        <v>13</v>
      </c>
      <c r="V5" s="38" t="s">
        <v>80</v>
      </c>
      <c r="W5" s="532" t="s">
        <v>68</v>
      </c>
      <c r="X5" s="533"/>
      <c r="Y5" s="533"/>
      <c r="Z5" s="534"/>
      <c r="AA5" s="529" t="s">
        <v>1</v>
      </c>
      <c r="AB5" s="529" t="s">
        <v>13</v>
      </c>
      <c r="AC5" s="38" t="s">
        <v>80</v>
      </c>
      <c r="AD5" s="409"/>
      <c r="AE5" s="80"/>
      <c r="AF5" s="532" t="s">
        <v>68</v>
      </c>
      <c r="AG5" s="533"/>
      <c r="AH5" s="533"/>
      <c r="AI5" s="534"/>
      <c r="AJ5" s="529" t="s">
        <v>1</v>
      </c>
      <c r="AK5" s="529" t="s">
        <v>13</v>
      </c>
      <c r="AL5" s="38" t="s">
        <v>80</v>
      </c>
      <c r="AM5" s="532" t="s">
        <v>68</v>
      </c>
      <c r="AN5" s="533"/>
      <c r="AO5" s="533"/>
      <c r="AP5" s="534"/>
      <c r="AQ5" s="529" t="s">
        <v>1</v>
      </c>
      <c r="AR5" s="529" t="s">
        <v>13</v>
      </c>
      <c r="AS5" s="38" t="s">
        <v>80</v>
      </c>
      <c r="AT5" s="532" t="s">
        <v>68</v>
      </c>
      <c r="AU5" s="533"/>
      <c r="AV5" s="533"/>
      <c r="AW5" s="534"/>
      <c r="AX5" s="529" t="s">
        <v>1</v>
      </c>
      <c r="AY5" s="529" t="s">
        <v>13</v>
      </c>
      <c r="AZ5" s="38" t="s">
        <v>80</v>
      </c>
      <c r="BA5" s="532" t="s">
        <v>68</v>
      </c>
      <c r="BB5" s="533"/>
      <c r="BC5" s="533"/>
      <c r="BD5" s="534"/>
      <c r="BE5" s="529" t="s">
        <v>1</v>
      </c>
      <c r="BF5" s="529" t="s">
        <v>13</v>
      </c>
      <c r="BG5" s="38" t="s">
        <v>80</v>
      </c>
      <c r="BH5" s="532" t="s">
        <v>68</v>
      </c>
      <c r="BI5" s="533"/>
      <c r="BJ5" s="533"/>
      <c r="BK5" s="534"/>
      <c r="BL5" s="529" t="s">
        <v>1</v>
      </c>
      <c r="BM5" s="529" t="s">
        <v>13</v>
      </c>
      <c r="BN5" s="38" t="s">
        <v>80</v>
      </c>
      <c r="BO5" s="80"/>
      <c r="BP5" s="532" t="s">
        <v>68</v>
      </c>
      <c r="BQ5" s="533"/>
      <c r="BR5" s="533"/>
      <c r="BS5" s="534"/>
      <c r="BT5" s="529" t="s">
        <v>1</v>
      </c>
      <c r="BU5" s="529" t="s">
        <v>13</v>
      </c>
      <c r="BV5" s="38" t="s">
        <v>80</v>
      </c>
      <c r="BW5" s="33" t="s">
        <v>13</v>
      </c>
      <c r="BX5" s="34" t="s">
        <v>69</v>
      </c>
      <c r="BY5" s="34" t="s">
        <v>69</v>
      </c>
      <c r="BZ5" s="242" t="s">
        <v>68</v>
      </c>
      <c r="CA5" s="243"/>
      <c r="CB5" s="33" t="s">
        <v>1</v>
      </c>
      <c r="CC5" s="33" t="s">
        <v>13</v>
      </c>
      <c r="CD5" s="34" t="s">
        <v>69</v>
      </c>
      <c r="CE5" s="242" t="s">
        <v>68</v>
      </c>
      <c r="CF5" s="243"/>
      <c r="CG5" s="33" t="s">
        <v>1</v>
      </c>
      <c r="CH5" s="33" t="s">
        <v>13</v>
      </c>
      <c r="CI5" s="34" t="s">
        <v>69</v>
      </c>
    </row>
    <row r="6" spans="1:88" ht="21.75" customHeight="1">
      <c r="A6" s="36" t="s">
        <v>15</v>
      </c>
      <c r="B6" s="36" t="s">
        <v>244</v>
      </c>
      <c r="C6" s="36" t="s">
        <v>125</v>
      </c>
      <c r="D6" s="36" t="s">
        <v>70</v>
      </c>
      <c r="E6" s="530"/>
      <c r="F6" s="530"/>
      <c r="G6" s="263" t="s">
        <v>69</v>
      </c>
      <c r="H6" s="80"/>
      <c r="I6" s="36" t="s">
        <v>15</v>
      </c>
      <c r="J6" s="36" t="s">
        <v>244</v>
      </c>
      <c r="K6" s="36" t="s">
        <v>125</v>
      </c>
      <c r="L6" s="36" t="s">
        <v>70</v>
      </c>
      <c r="M6" s="530"/>
      <c r="N6" s="530"/>
      <c r="O6" s="263" t="s">
        <v>69</v>
      </c>
      <c r="P6" s="36" t="s">
        <v>15</v>
      </c>
      <c r="Q6" s="36" t="s">
        <v>244</v>
      </c>
      <c r="R6" s="36" t="s">
        <v>125</v>
      </c>
      <c r="S6" s="36" t="s">
        <v>70</v>
      </c>
      <c r="T6" s="530"/>
      <c r="U6" s="530"/>
      <c r="V6" s="263" t="s">
        <v>69</v>
      </c>
      <c r="W6" s="36" t="s">
        <v>15</v>
      </c>
      <c r="X6" s="36" t="s">
        <v>244</v>
      </c>
      <c r="Y6" s="36" t="s">
        <v>125</v>
      </c>
      <c r="Z6" s="36" t="s">
        <v>70</v>
      </c>
      <c r="AA6" s="530"/>
      <c r="AB6" s="530"/>
      <c r="AC6" s="263" t="s">
        <v>69</v>
      </c>
      <c r="AD6" s="409"/>
      <c r="AE6" s="80"/>
      <c r="AF6" s="36" t="s">
        <v>15</v>
      </c>
      <c r="AG6" s="36" t="s">
        <v>244</v>
      </c>
      <c r="AH6" s="36" t="s">
        <v>125</v>
      </c>
      <c r="AI6" s="36" t="s">
        <v>70</v>
      </c>
      <c r="AJ6" s="530"/>
      <c r="AK6" s="530"/>
      <c r="AL6" s="263" t="s">
        <v>69</v>
      </c>
      <c r="AM6" s="36" t="s">
        <v>15</v>
      </c>
      <c r="AN6" s="36" t="s">
        <v>244</v>
      </c>
      <c r="AO6" s="36" t="s">
        <v>125</v>
      </c>
      <c r="AP6" s="36" t="s">
        <v>70</v>
      </c>
      <c r="AQ6" s="530"/>
      <c r="AR6" s="530"/>
      <c r="AS6" s="263" t="s">
        <v>69</v>
      </c>
      <c r="AT6" s="36" t="s">
        <v>15</v>
      </c>
      <c r="AU6" s="36" t="s">
        <v>244</v>
      </c>
      <c r="AV6" s="36" t="s">
        <v>125</v>
      </c>
      <c r="AW6" s="36" t="s">
        <v>70</v>
      </c>
      <c r="AX6" s="530"/>
      <c r="AY6" s="530"/>
      <c r="AZ6" s="263" t="s">
        <v>69</v>
      </c>
      <c r="BA6" s="36" t="s">
        <v>15</v>
      </c>
      <c r="BB6" s="36" t="s">
        <v>244</v>
      </c>
      <c r="BC6" s="36" t="s">
        <v>125</v>
      </c>
      <c r="BD6" s="36" t="s">
        <v>70</v>
      </c>
      <c r="BE6" s="530"/>
      <c r="BF6" s="530"/>
      <c r="BG6" s="263" t="s">
        <v>69</v>
      </c>
      <c r="BH6" s="331" t="s">
        <v>15</v>
      </c>
      <c r="BI6" s="36" t="s">
        <v>244</v>
      </c>
      <c r="BJ6" s="331" t="s">
        <v>125</v>
      </c>
      <c r="BK6" s="36" t="s">
        <v>70</v>
      </c>
      <c r="BL6" s="530"/>
      <c r="BM6" s="530"/>
      <c r="BN6" s="263" t="s">
        <v>69</v>
      </c>
      <c r="BO6" s="80"/>
      <c r="BP6" s="36" t="s">
        <v>15</v>
      </c>
      <c r="BQ6" s="36" t="s">
        <v>244</v>
      </c>
      <c r="BR6" s="36" t="s">
        <v>125</v>
      </c>
      <c r="BS6" s="36" t="s">
        <v>70</v>
      </c>
      <c r="BT6" s="530"/>
      <c r="BU6" s="530"/>
      <c r="BV6" s="263" t="s">
        <v>69</v>
      </c>
      <c r="BW6" s="37"/>
      <c r="BX6" s="38" t="s">
        <v>70</v>
      </c>
      <c r="BY6" s="38" t="s">
        <v>70</v>
      </c>
      <c r="BZ6" s="36" t="s">
        <v>15</v>
      </c>
      <c r="CA6" s="36" t="s">
        <v>70</v>
      </c>
      <c r="CB6" s="37"/>
      <c r="CC6" s="37"/>
      <c r="CD6" s="38" t="s">
        <v>70</v>
      </c>
      <c r="CE6" s="36" t="s">
        <v>15</v>
      </c>
      <c r="CF6" s="36" t="s">
        <v>70</v>
      </c>
      <c r="CG6" s="37"/>
      <c r="CH6" s="37"/>
      <c r="CI6" s="38" t="s">
        <v>70</v>
      </c>
    </row>
    <row r="7" spans="1:88" ht="21.75" customHeight="1">
      <c r="A7" s="35" t="s">
        <v>243</v>
      </c>
      <c r="B7" s="35" t="s">
        <v>246</v>
      </c>
      <c r="C7" s="35" t="s">
        <v>243</v>
      </c>
      <c r="D7" s="35" t="s">
        <v>243</v>
      </c>
      <c r="E7" s="530"/>
      <c r="F7" s="530"/>
      <c r="G7" s="263" t="s">
        <v>242</v>
      </c>
      <c r="H7" s="80"/>
      <c r="I7" s="35" t="s">
        <v>243</v>
      </c>
      <c r="J7" s="35" t="s">
        <v>246</v>
      </c>
      <c r="K7" s="35" t="s">
        <v>243</v>
      </c>
      <c r="L7" s="35" t="s">
        <v>243</v>
      </c>
      <c r="M7" s="530"/>
      <c r="N7" s="530"/>
      <c r="O7" s="263" t="s">
        <v>242</v>
      </c>
      <c r="P7" s="35" t="s">
        <v>243</v>
      </c>
      <c r="Q7" s="35" t="s">
        <v>246</v>
      </c>
      <c r="R7" s="35" t="s">
        <v>243</v>
      </c>
      <c r="S7" s="35" t="s">
        <v>243</v>
      </c>
      <c r="T7" s="530"/>
      <c r="U7" s="530"/>
      <c r="V7" s="263" t="s">
        <v>242</v>
      </c>
      <c r="W7" s="35" t="s">
        <v>243</v>
      </c>
      <c r="X7" s="35" t="s">
        <v>246</v>
      </c>
      <c r="Y7" s="35" t="s">
        <v>243</v>
      </c>
      <c r="Z7" s="35" t="s">
        <v>243</v>
      </c>
      <c r="AA7" s="530"/>
      <c r="AB7" s="530"/>
      <c r="AC7" s="263" t="s">
        <v>242</v>
      </c>
      <c r="AD7" s="409"/>
      <c r="AE7" s="80"/>
      <c r="AF7" s="35" t="s">
        <v>243</v>
      </c>
      <c r="AG7" s="35" t="s">
        <v>246</v>
      </c>
      <c r="AH7" s="35" t="s">
        <v>243</v>
      </c>
      <c r="AI7" s="35" t="s">
        <v>243</v>
      </c>
      <c r="AJ7" s="530"/>
      <c r="AK7" s="530"/>
      <c r="AL7" s="263" t="s">
        <v>242</v>
      </c>
      <c r="AM7" s="35" t="s">
        <v>243</v>
      </c>
      <c r="AN7" s="35" t="s">
        <v>246</v>
      </c>
      <c r="AO7" s="35" t="s">
        <v>243</v>
      </c>
      <c r="AP7" s="35" t="s">
        <v>243</v>
      </c>
      <c r="AQ7" s="530"/>
      <c r="AR7" s="530"/>
      <c r="AS7" s="263" t="s">
        <v>242</v>
      </c>
      <c r="AT7" s="35" t="s">
        <v>243</v>
      </c>
      <c r="AU7" s="35" t="s">
        <v>246</v>
      </c>
      <c r="AV7" s="35" t="s">
        <v>243</v>
      </c>
      <c r="AW7" s="35" t="s">
        <v>243</v>
      </c>
      <c r="AX7" s="530"/>
      <c r="AY7" s="530"/>
      <c r="AZ7" s="263" t="s">
        <v>242</v>
      </c>
      <c r="BA7" s="35" t="s">
        <v>243</v>
      </c>
      <c r="BB7" s="35" t="s">
        <v>246</v>
      </c>
      <c r="BC7" s="35" t="s">
        <v>243</v>
      </c>
      <c r="BD7" s="35" t="s">
        <v>243</v>
      </c>
      <c r="BE7" s="530"/>
      <c r="BF7" s="530"/>
      <c r="BG7" s="263" t="s">
        <v>242</v>
      </c>
      <c r="BH7" s="332" t="s">
        <v>243</v>
      </c>
      <c r="BI7" s="35" t="s">
        <v>246</v>
      </c>
      <c r="BJ7" s="332" t="s">
        <v>243</v>
      </c>
      <c r="BK7" s="35" t="s">
        <v>243</v>
      </c>
      <c r="BL7" s="530"/>
      <c r="BM7" s="530"/>
      <c r="BN7" s="263" t="s">
        <v>242</v>
      </c>
      <c r="BO7" s="80"/>
      <c r="BP7" s="35" t="s">
        <v>243</v>
      </c>
      <c r="BQ7" s="35" t="s">
        <v>246</v>
      </c>
      <c r="BR7" s="35" t="s">
        <v>243</v>
      </c>
      <c r="BS7" s="35" t="s">
        <v>243</v>
      </c>
      <c r="BT7" s="530"/>
      <c r="BU7" s="530"/>
      <c r="BV7" s="263" t="s">
        <v>242</v>
      </c>
      <c r="BW7" s="37"/>
      <c r="BX7" s="263"/>
      <c r="BY7" s="263"/>
      <c r="BZ7" s="35"/>
      <c r="CA7" s="35"/>
      <c r="CB7" s="37"/>
      <c r="CC7" s="37"/>
      <c r="CD7" s="263"/>
      <c r="CE7" s="35"/>
      <c r="CF7" s="35"/>
      <c r="CG7" s="37"/>
      <c r="CH7" s="37"/>
      <c r="CI7" s="263"/>
    </row>
    <row r="8" spans="1:88" ht="21.75" customHeight="1">
      <c r="A8" s="39"/>
      <c r="B8" s="39" t="s">
        <v>245</v>
      </c>
      <c r="C8" s="39"/>
      <c r="D8" s="39"/>
      <c r="E8" s="531"/>
      <c r="F8" s="531"/>
      <c r="G8" s="41" t="s">
        <v>243</v>
      </c>
      <c r="H8" s="80"/>
      <c r="I8" s="39"/>
      <c r="J8" s="39" t="s">
        <v>245</v>
      </c>
      <c r="K8" s="39"/>
      <c r="L8" s="39"/>
      <c r="M8" s="531"/>
      <c r="N8" s="531"/>
      <c r="O8" s="41" t="s">
        <v>243</v>
      </c>
      <c r="P8" s="39"/>
      <c r="Q8" s="39" t="s">
        <v>245</v>
      </c>
      <c r="R8" s="39"/>
      <c r="S8" s="39"/>
      <c r="T8" s="531"/>
      <c r="U8" s="531"/>
      <c r="V8" s="41" t="s">
        <v>243</v>
      </c>
      <c r="W8" s="39"/>
      <c r="X8" s="39" t="s">
        <v>245</v>
      </c>
      <c r="Y8" s="39"/>
      <c r="Z8" s="39"/>
      <c r="AA8" s="531"/>
      <c r="AB8" s="531"/>
      <c r="AC8" s="41" t="s">
        <v>243</v>
      </c>
      <c r="AD8" s="409"/>
      <c r="AE8" s="80"/>
      <c r="AF8" s="39"/>
      <c r="AG8" s="39" t="s">
        <v>245</v>
      </c>
      <c r="AH8" s="39"/>
      <c r="AI8" s="39"/>
      <c r="AJ8" s="531"/>
      <c r="AK8" s="531"/>
      <c r="AL8" s="41" t="s">
        <v>243</v>
      </c>
      <c r="AM8" s="39"/>
      <c r="AN8" s="39" t="s">
        <v>245</v>
      </c>
      <c r="AO8" s="39"/>
      <c r="AP8" s="39"/>
      <c r="AQ8" s="531"/>
      <c r="AR8" s="531"/>
      <c r="AS8" s="41" t="s">
        <v>243</v>
      </c>
      <c r="AT8" s="39"/>
      <c r="AU8" s="39" t="s">
        <v>245</v>
      </c>
      <c r="AV8" s="39"/>
      <c r="AW8" s="39"/>
      <c r="AX8" s="531"/>
      <c r="AY8" s="531"/>
      <c r="AZ8" s="41" t="s">
        <v>243</v>
      </c>
      <c r="BA8" s="39"/>
      <c r="BB8" s="39" t="s">
        <v>245</v>
      </c>
      <c r="BC8" s="39"/>
      <c r="BD8" s="39"/>
      <c r="BE8" s="531"/>
      <c r="BF8" s="531"/>
      <c r="BG8" s="41" t="s">
        <v>243</v>
      </c>
      <c r="BH8" s="333"/>
      <c r="BI8" s="39" t="s">
        <v>245</v>
      </c>
      <c r="BJ8" s="333"/>
      <c r="BK8" s="39"/>
      <c r="BL8" s="531"/>
      <c r="BM8" s="531"/>
      <c r="BN8" s="41" t="s">
        <v>243</v>
      </c>
      <c r="BO8" s="80"/>
      <c r="BP8" s="39"/>
      <c r="BQ8" s="39" t="s">
        <v>245</v>
      </c>
      <c r="BR8" s="39"/>
      <c r="BS8" s="39"/>
      <c r="BT8" s="531"/>
      <c r="BU8" s="531"/>
      <c r="BV8" s="41" t="s">
        <v>243</v>
      </c>
      <c r="BW8" s="40"/>
      <c r="BX8" s="41" t="s">
        <v>71</v>
      </c>
      <c r="BY8" s="41" t="s">
        <v>71</v>
      </c>
      <c r="BZ8" s="39" t="s">
        <v>71</v>
      </c>
      <c r="CA8" s="39" t="s">
        <v>71</v>
      </c>
      <c r="CB8" s="40"/>
      <c r="CC8" s="40"/>
      <c r="CD8" s="41" t="s">
        <v>71</v>
      </c>
      <c r="CE8" s="39" t="s">
        <v>71</v>
      </c>
      <c r="CF8" s="39" t="s">
        <v>71</v>
      </c>
      <c r="CG8" s="40"/>
      <c r="CH8" s="40"/>
      <c r="CI8" s="41" t="s">
        <v>71</v>
      </c>
    </row>
    <row r="9" spans="1:88" ht="21.75" customHeight="1">
      <c r="A9" s="42"/>
      <c r="B9" s="42"/>
      <c r="C9" s="282"/>
      <c r="D9" s="43">
        <v>17289471.359999999</v>
      </c>
      <c r="E9" s="44" t="s">
        <v>111</v>
      </c>
      <c r="F9" s="45"/>
      <c r="G9" s="46">
        <v>18623372.52</v>
      </c>
      <c r="H9" s="43"/>
      <c r="I9" s="42"/>
      <c r="J9" s="42"/>
      <c r="K9" s="282"/>
      <c r="L9" s="43">
        <v>17289471.359999999</v>
      </c>
      <c r="M9" s="44" t="s">
        <v>111</v>
      </c>
      <c r="N9" s="45"/>
      <c r="O9" s="46">
        <v>18623372.52</v>
      </c>
      <c r="P9" s="42"/>
      <c r="Q9" s="42"/>
      <c r="R9" s="282"/>
      <c r="S9" s="43">
        <v>17289471.359999999</v>
      </c>
      <c r="T9" s="44" t="s">
        <v>111</v>
      </c>
      <c r="U9" s="45"/>
      <c r="V9" s="46">
        <v>18773151.690000001</v>
      </c>
      <c r="W9" s="42"/>
      <c r="X9" s="42"/>
      <c r="Y9" s="282"/>
      <c r="Z9" s="43">
        <v>17289471.359999999</v>
      </c>
      <c r="AA9" s="44" t="s">
        <v>111</v>
      </c>
      <c r="AB9" s="45"/>
      <c r="AC9" s="46">
        <v>18773151.690000001</v>
      </c>
      <c r="AD9" s="43"/>
      <c r="AE9" s="43"/>
      <c r="AF9" s="42"/>
      <c r="AG9" s="42"/>
      <c r="AH9" s="282"/>
      <c r="AI9" s="43">
        <v>17289471.359999999</v>
      </c>
      <c r="AJ9" s="44" t="s">
        <v>111</v>
      </c>
      <c r="AK9" s="45"/>
      <c r="AL9" s="46">
        <v>16046409.84</v>
      </c>
      <c r="AM9" s="42"/>
      <c r="AN9" s="42"/>
      <c r="AO9" s="282"/>
      <c r="AP9" s="43">
        <v>17289471.359999999</v>
      </c>
      <c r="AQ9" s="44" t="s">
        <v>111</v>
      </c>
      <c r="AR9" s="45"/>
      <c r="AS9" s="46">
        <v>16046409.84</v>
      </c>
      <c r="AT9" s="42"/>
      <c r="AU9" s="42"/>
      <c r="AV9" s="282"/>
      <c r="AW9" s="43">
        <v>17289471.359999999</v>
      </c>
      <c r="AX9" s="44" t="s">
        <v>111</v>
      </c>
      <c r="AY9" s="45"/>
      <c r="AZ9" s="46">
        <v>20028764.43</v>
      </c>
      <c r="BA9" s="42"/>
      <c r="BB9" s="42"/>
      <c r="BC9" s="282"/>
      <c r="BD9" s="43">
        <v>17289471.359999999</v>
      </c>
      <c r="BE9" s="44" t="s">
        <v>111</v>
      </c>
      <c r="BF9" s="45"/>
      <c r="BG9" s="46">
        <v>18015070.149999999</v>
      </c>
      <c r="BH9" s="334"/>
      <c r="BI9" s="42"/>
      <c r="BJ9" s="344"/>
      <c r="BK9" s="43">
        <v>17289471.359999999</v>
      </c>
      <c r="BL9" s="44" t="s">
        <v>111</v>
      </c>
      <c r="BM9" s="45"/>
      <c r="BN9" s="46">
        <v>19458485.300000001</v>
      </c>
      <c r="BO9" s="43"/>
      <c r="BP9" s="42"/>
      <c r="BQ9" s="42"/>
      <c r="BR9" s="282"/>
      <c r="BS9" s="43">
        <v>17289471.359999999</v>
      </c>
      <c r="BT9" s="44" t="s">
        <v>111</v>
      </c>
      <c r="BU9" s="45"/>
      <c r="BV9" s="46">
        <v>19789954.949999999</v>
      </c>
      <c r="BW9" s="45"/>
      <c r="BX9" s="46">
        <v>19268460.010000002</v>
      </c>
      <c r="BY9" s="46">
        <v>19189463.079999998</v>
      </c>
      <c r="BZ9" s="42"/>
      <c r="CA9" s="43">
        <v>23148237.390000001</v>
      </c>
      <c r="CB9" s="44" t="s">
        <v>111</v>
      </c>
      <c r="CC9" s="45"/>
      <c r="CD9" s="46">
        <v>20356966.609999999</v>
      </c>
      <c r="CE9" s="42"/>
      <c r="CF9" s="43">
        <v>23148237.390000001</v>
      </c>
      <c r="CG9" s="44" t="s">
        <v>111</v>
      </c>
      <c r="CH9" s="45"/>
      <c r="CI9" s="46">
        <v>19250656.640000001</v>
      </c>
    </row>
    <row r="10" spans="1:88" ht="21.75" customHeight="1">
      <c r="A10" s="47"/>
      <c r="B10" s="9"/>
      <c r="C10" s="9"/>
      <c r="D10" s="48"/>
      <c r="E10" s="49" t="s">
        <v>72</v>
      </c>
      <c r="F10" s="31"/>
      <c r="G10" s="50"/>
      <c r="H10" s="281"/>
      <c r="I10" s="47"/>
      <c r="J10" s="9"/>
      <c r="K10" s="9"/>
      <c r="L10" s="48"/>
      <c r="M10" s="49" t="s">
        <v>72</v>
      </c>
      <c r="N10" s="31"/>
      <c r="O10" s="50"/>
      <c r="P10" s="47"/>
      <c r="Q10" s="9"/>
      <c r="R10" s="9"/>
      <c r="S10" s="48"/>
      <c r="T10" s="49" t="s">
        <v>72</v>
      </c>
      <c r="U10" s="31"/>
      <c r="V10" s="50"/>
      <c r="W10" s="47"/>
      <c r="X10" s="9"/>
      <c r="Y10" s="9"/>
      <c r="Z10" s="48"/>
      <c r="AA10" s="49" t="s">
        <v>72</v>
      </c>
      <c r="AB10" s="31"/>
      <c r="AC10" s="50"/>
      <c r="AD10" s="281"/>
      <c r="AE10" s="281"/>
      <c r="AF10" s="47"/>
      <c r="AG10" s="9"/>
      <c r="AH10" s="9"/>
      <c r="AI10" s="48"/>
      <c r="AJ10" s="49" t="s">
        <v>72</v>
      </c>
      <c r="AK10" s="31"/>
      <c r="AL10" s="50"/>
      <c r="AM10" s="47"/>
      <c r="AN10" s="9"/>
      <c r="AO10" s="9"/>
      <c r="AP10" s="48"/>
      <c r="AQ10" s="49" t="s">
        <v>72</v>
      </c>
      <c r="AR10" s="31"/>
      <c r="AS10" s="50"/>
      <c r="AT10" s="47"/>
      <c r="AU10" s="9"/>
      <c r="AV10" s="9"/>
      <c r="AW10" s="48"/>
      <c r="AX10" s="49" t="s">
        <v>72</v>
      </c>
      <c r="AY10" s="31"/>
      <c r="AZ10" s="50"/>
      <c r="BA10" s="47"/>
      <c r="BB10" s="9"/>
      <c r="BC10" s="9"/>
      <c r="BD10" s="48"/>
      <c r="BE10" s="49" t="s">
        <v>72</v>
      </c>
      <c r="BF10" s="31"/>
      <c r="BG10" s="50"/>
      <c r="BH10" s="335"/>
      <c r="BI10" s="9"/>
      <c r="BJ10" s="345"/>
      <c r="BK10" s="48"/>
      <c r="BL10" s="49" t="s">
        <v>72</v>
      </c>
      <c r="BM10" s="31"/>
      <c r="BN10" s="50"/>
      <c r="BO10" s="281"/>
      <c r="BP10" s="47"/>
      <c r="BQ10" s="9"/>
      <c r="BR10" s="9"/>
      <c r="BS10" s="48"/>
      <c r="BT10" s="49" t="s">
        <v>72</v>
      </c>
      <c r="BU10" s="31"/>
      <c r="BV10" s="50"/>
      <c r="BW10" s="31"/>
      <c r="BX10" s="50"/>
      <c r="BY10" s="50"/>
      <c r="BZ10" s="47"/>
      <c r="CA10" s="48"/>
      <c r="CB10" s="49" t="s">
        <v>72</v>
      </c>
      <c r="CC10" s="31"/>
      <c r="CD10" s="50"/>
      <c r="CE10" s="47"/>
      <c r="CF10" s="48"/>
      <c r="CG10" s="49" t="s">
        <v>72</v>
      </c>
      <c r="CH10" s="31"/>
      <c r="CI10" s="50"/>
    </row>
    <row r="11" spans="1:88" ht="21.75" customHeight="1">
      <c r="A11" s="52">
        <v>159900</v>
      </c>
      <c r="B11" s="51"/>
      <c r="C11" s="52">
        <v>159900</v>
      </c>
      <c r="D11" s="51">
        <v>160562.96</v>
      </c>
      <c r="E11" s="49" t="s">
        <v>91</v>
      </c>
      <c r="F11" s="31" t="s">
        <v>261</v>
      </c>
      <c r="G11" s="52">
        <v>7611.18</v>
      </c>
      <c r="H11" s="59"/>
      <c r="I11" s="52">
        <v>159900</v>
      </c>
      <c r="J11" s="51"/>
      <c r="K11" s="52">
        <v>159900</v>
      </c>
      <c r="L11" s="51">
        <v>160562.96</v>
      </c>
      <c r="M11" s="49" t="s">
        <v>91</v>
      </c>
      <c r="N11" s="31" t="s">
        <v>261</v>
      </c>
      <c r="O11" s="52">
        <v>7611.18</v>
      </c>
      <c r="P11" s="52">
        <v>159900</v>
      </c>
      <c r="Q11" s="51"/>
      <c r="R11" s="52">
        <v>159900</v>
      </c>
      <c r="S11" s="51">
        <v>152951.78</v>
      </c>
      <c r="T11" s="49" t="s">
        <v>91</v>
      </c>
      <c r="U11" s="31" t="s">
        <v>261</v>
      </c>
      <c r="V11" s="52">
        <v>9339.64</v>
      </c>
      <c r="W11" s="52">
        <v>159900</v>
      </c>
      <c r="X11" s="51"/>
      <c r="Y11" s="52">
        <v>159900</v>
      </c>
      <c r="Z11" s="51">
        <v>143612.14000000001</v>
      </c>
      <c r="AA11" s="49" t="s">
        <v>91</v>
      </c>
      <c r="AB11" s="31" t="s">
        <v>261</v>
      </c>
      <c r="AC11" s="52">
        <v>9339.64</v>
      </c>
      <c r="AD11" s="59"/>
      <c r="AE11" s="59"/>
      <c r="AF11" s="52">
        <v>159900</v>
      </c>
      <c r="AG11" s="51"/>
      <c r="AH11" s="52">
        <v>159900</v>
      </c>
      <c r="AI11" s="51">
        <v>143612.14000000001</v>
      </c>
      <c r="AJ11" s="49" t="s">
        <v>91</v>
      </c>
      <c r="AK11" s="31" t="s">
        <v>261</v>
      </c>
      <c r="AL11" s="52">
        <v>4270.42</v>
      </c>
      <c r="AM11" s="52">
        <v>159900</v>
      </c>
      <c r="AN11" s="51"/>
      <c r="AO11" s="52">
        <v>159900</v>
      </c>
      <c r="AP11" s="51">
        <v>139341.72</v>
      </c>
      <c r="AQ11" s="49" t="s">
        <v>91</v>
      </c>
      <c r="AR11" s="31" t="s">
        <v>261</v>
      </c>
      <c r="AS11" s="52">
        <v>4270.42</v>
      </c>
      <c r="AT11" s="52">
        <v>159900</v>
      </c>
      <c r="AU11" s="51"/>
      <c r="AV11" s="52">
        <v>159900</v>
      </c>
      <c r="AW11" s="51">
        <v>36758.74</v>
      </c>
      <c r="AX11" s="49" t="s">
        <v>91</v>
      </c>
      <c r="AY11" s="31" t="s">
        <v>261</v>
      </c>
      <c r="AZ11" s="52">
        <v>29775.599999999999</v>
      </c>
      <c r="BA11" s="52">
        <v>159900</v>
      </c>
      <c r="BB11" s="51"/>
      <c r="BC11" s="52">
        <v>159900</v>
      </c>
      <c r="BD11" s="51">
        <v>6983.14</v>
      </c>
      <c r="BE11" s="49" t="s">
        <v>91</v>
      </c>
      <c r="BF11" s="31" t="s">
        <v>261</v>
      </c>
      <c r="BG11" s="52">
        <v>6983.14</v>
      </c>
      <c r="BH11" s="307">
        <v>159900</v>
      </c>
      <c r="BI11" s="51"/>
      <c r="BJ11" s="307">
        <v>159900</v>
      </c>
      <c r="BK11" s="51"/>
      <c r="BL11" s="49" t="s">
        <v>91</v>
      </c>
      <c r="BM11" s="31" t="s">
        <v>261</v>
      </c>
      <c r="BN11" s="52"/>
      <c r="BO11" s="59"/>
      <c r="BP11" s="52">
        <v>159900</v>
      </c>
      <c r="BQ11" s="51"/>
      <c r="BR11" s="52">
        <v>159900</v>
      </c>
      <c r="BS11" s="51"/>
      <c r="BT11" s="49" t="s">
        <v>91</v>
      </c>
      <c r="BU11" s="31" t="s">
        <v>261</v>
      </c>
      <c r="BV11" s="52"/>
      <c r="BW11" s="31" t="s">
        <v>19</v>
      </c>
      <c r="BX11" s="52"/>
      <c r="BY11" s="52"/>
      <c r="BZ11" s="52">
        <v>145200</v>
      </c>
      <c r="CA11" s="51">
        <v>183973.66</v>
      </c>
      <c r="CB11" s="49" t="s">
        <v>91</v>
      </c>
      <c r="CC11" s="31" t="s">
        <v>19</v>
      </c>
      <c r="CD11" s="52">
        <v>350.62</v>
      </c>
      <c r="CE11" s="52">
        <v>145200</v>
      </c>
      <c r="CF11" s="51">
        <v>178855.36</v>
      </c>
      <c r="CG11" s="49" t="s">
        <v>91</v>
      </c>
      <c r="CH11" s="31" t="s">
        <v>19</v>
      </c>
      <c r="CI11" s="52">
        <v>4767.68</v>
      </c>
    </row>
    <row r="12" spans="1:88" ht="21.75" customHeight="1">
      <c r="A12" s="52">
        <v>1000</v>
      </c>
      <c r="B12" s="51"/>
      <c r="C12" s="52">
        <v>1000</v>
      </c>
      <c r="D12" s="51">
        <v>4387.8</v>
      </c>
      <c r="E12" s="49" t="s">
        <v>92</v>
      </c>
      <c r="F12" s="37" t="s">
        <v>262</v>
      </c>
      <c r="G12" s="52">
        <v>419.4</v>
      </c>
      <c r="H12" s="59"/>
      <c r="I12" s="52">
        <v>1000</v>
      </c>
      <c r="J12" s="51"/>
      <c r="K12" s="52">
        <v>1000</v>
      </c>
      <c r="L12" s="51">
        <v>4387.8</v>
      </c>
      <c r="M12" s="49" t="s">
        <v>92</v>
      </c>
      <c r="N12" s="438" t="s">
        <v>262</v>
      </c>
      <c r="O12" s="52">
        <v>419.4</v>
      </c>
      <c r="P12" s="52">
        <v>1000</v>
      </c>
      <c r="Q12" s="51"/>
      <c r="R12" s="52">
        <v>1000</v>
      </c>
      <c r="S12" s="51">
        <v>3968.4</v>
      </c>
      <c r="T12" s="49" t="s">
        <v>92</v>
      </c>
      <c r="U12" s="438" t="s">
        <v>262</v>
      </c>
      <c r="V12" s="52">
        <v>19.399999999999999</v>
      </c>
      <c r="W12" s="52">
        <v>1000</v>
      </c>
      <c r="X12" s="51"/>
      <c r="Y12" s="52">
        <v>1000</v>
      </c>
      <c r="Z12" s="51">
        <v>3949</v>
      </c>
      <c r="AA12" s="49" t="s">
        <v>92</v>
      </c>
      <c r="AB12" s="411" t="s">
        <v>262</v>
      </c>
      <c r="AC12" s="52">
        <v>19.399999999999999</v>
      </c>
      <c r="AD12" s="59"/>
      <c r="AE12" s="59"/>
      <c r="AF12" s="52">
        <v>1000</v>
      </c>
      <c r="AG12" s="51"/>
      <c r="AH12" s="52">
        <v>1000</v>
      </c>
      <c r="AI12" s="51">
        <v>3949</v>
      </c>
      <c r="AJ12" s="49" t="s">
        <v>92</v>
      </c>
      <c r="AK12" s="411" t="s">
        <v>262</v>
      </c>
      <c r="AL12" s="52">
        <v>496.2</v>
      </c>
      <c r="AM12" s="52">
        <v>1000</v>
      </c>
      <c r="AN12" s="51"/>
      <c r="AO12" s="52">
        <v>1000</v>
      </c>
      <c r="AP12" s="51">
        <v>3452.8</v>
      </c>
      <c r="AQ12" s="49" t="s">
        <v>92</v>
      </c>
      <c r="AR12" s="395" t="s">
        <v>262</v>
      </c>
      <c r="AS12" s="52">
        <v>496.2</v>
      </c>
      <c r="AT12" s="52">
        <v>1000</v>
      </c>
      <c r="AU12" s="51"/>
      <c r="AV12" s="52">
        <v>1000</v>
      </c>
      <c r="AW12" s="51">
        <v>2524</v>
      </c>
      <c r="AX12" s="49" t="s">
        <v>92</v>
      </c>
      <c r="AY12" s="363" t="s">
        <v>262</v>
      </c>
      <c r="AZ12" s="52"/>
      <c r="BA12" s="52">
        <v>1000</v>
      </c>
      <c r="BB12" s="51"/>
      <c r="BC12" s="52">
        <v>1000</v>
      </c>
      <c r="BD12" s="51">
        <v>2524</v>
      </c>
      <c r="BE12" s="49" t="s">
        <v>92</v>
      </c>
      <c r="BF12" s="353" t="s">
        <v>262</v>
      </c>
      <c r="BG12" s="52"/>
      <c r="BH12" s="307">
        <v>1000</v>
      </c>
      <c r="BI12" s="51"/>
      <c r="BJ12" s="307">
        <v>1000</v>
      </c>
      <c r="BK12" s="51">
        <v>2524</v>
      </c>
      <c r="BL12" s="49" t="s">
        <v>92</v>
      </c>
      <c r="BM12" s="37" t="s">
        <v>262</v>
      </c>
      <c r="BN12" s="52"/>
      <c r="BO12" s="59"/>
      <c r="BP12" s="52">
        <v>1000</v>
      </c>
      <c r="BQ12" s="51"/>
      <c r="BR12" s="52">
        <v>1000</v>
      </c>
      <c r="BS12" s="51">
        <v>2524</v>
      </c>
      <c r="BT12" s="49" t="s">
        <v>92</v>
      </c>
      <c r="BU12" s="37" t="s">
        <v>262</v>
      </c>
      <c r="BV12" s="52">
        <v>830</v>
      </c>
      <c r="BW12" s="37" t="s">
        <v>25</v>
      </c>
      <c r="BX12" s="52">
        <v>34790.19</v>
      </c>
      <c r="BY12" s="52">
        <v>66551.59</v>
      </c>
      <c r="BZ12" s="52">
        <v>43000</v>
      </c>
      <c r="CA12" s="51">
        <v>60148.3</v>
      </c>
      <c r="CB12" s="49" t="s">
        <v>92</v>
      </c>
      <c r="CC12" s="37" t="s">
        <v>25</v>
      </c>
      <c r="CD12" s="52">
        <v>341</v>
      </c>
      <c r="CE12" s="52">
        <v>43000</v>
      </c>
      <c r="CF12" s="51">
        <v>59807.3</v>
      </c>
      <c r="CG12" s="49" t="s">
        <v>92</v>
      </c>
      <c r="CH12" s="37" t="s">
        <v>25</v>
      </c>
      <c r="CI12" s="52"/>
    </row>
    <row r="13" spans="1:88" ht="21.75" customHeight="1">
      <c r="A13" s="52">
        <v>75000</v>
      </c>
      <c r="B13" s="51"/>
      <c r="C13" s="52">
        <v>75000</v>
      </c>
      <c r="D13" s="51">
        <v>159649.85</v>
      </c>
      <c r="E13" s="49" t="s">
        <v>93</v>
      </c>
      <c r="F13" s="37" t="s">
        <v>263</v>
      </c>
      <c r="G13" s="52">
        <v>44791.28</v>
      </c>
      <c r="H13" s="59"/>
      <c r="I13" s="52">
        <v>75000</v>
      </c>
      <c r="J13" s="51"/>
      <c r="K13" s="52">
        <v>75000</v>
      </c>
      <c r="L13" s="51">
        <v>159649.85</v>
      </c>
      <c r="M13" s="49" t="s">
        <v>93</v>
      </c>
      <c r="N13" s="438" t="s">
        <v>263</v>
      </c>
      <c r="O13" s="52">
        <v>44791.28</v>
      </c>
      <c r="P13" s="52">
        <v>75000</v>
      </c>
      <c r="Q13" s="51"/>
      <c r="R13" s="52">
        <v>75000</v>
      </c>
      <c r="S13" s="51">
        <v>114858.57</v>
      </c>
      <c r="T13" s="49" t="s">
        <v>93</v>
      </c>
      <c r="U13" s="438" t="s">
        <v>263</v>
      </c>
      <c r="V13" s="52"/>
      <c r="W13" s="52">
        <v>75000</v>
      </c>
      <c r="X13" s="51"/>
      <c r="Y13" s="52">
        <v>75000</v>
      </c>
      <c r="Z13" s="51">
        <v>114858.57</v>
      </c>
      <c r="AA13" s="49" t="s">
        <v>93</v>
      </c>
      <c r="AB13" s="411" t="s">
        <v>263</v>
      </c>
      <c r="AC13" s="52"/>
      <c r="AD13" s="59"/>
      <c r="AE13" s="59"/>
      <c r="AF13" s="52">
        <v>75000</v>
      </c>
      <c r="AG13" s="51"/>
      <c r="AH13" s="52">
        <v>75000</v>
      </c>
      <c r="AI13" s="51">
        <v>114858.57</v>
      </c>
      <c r="AJ13" s="49" t="s">
        <v>93</v>
      </c>
      <c r="AK13" s="411" t="s">
        <v>263</v>
      </c>
      <c r="AL13" s="52"/>
      <c r="AM13" s="52">
        <v>75000</v>
      </c>
      <c r="AN13" s="51"/>
      <c r="AO13" s="52">
        <v>75000</v>
      </c>
      <c r="AP13" s="51">
        <v>114858.57</v>
      </c>
      <c r="AQ13" s="49" t="s">
        <v>93</v>
      </c>
      <c r="AR13" s="395" t="s">
        <v>263</v>
      </c>
      <c r="AS13" s="52"/>
      <c r="AT13" s="52">
        <v>75000</v>
      </c>
      <c r="AU13" s="51"/>
      <c r="AV13" s="52">
        <v>75000</v>
      </c>
      <c r="AW13" s="51">
        <v>69339.14</v>
      </c>
      <c r="AX13" s="49" t="s">
        <v>93</v>
      </c>
      <c r="AY13" s="363" t="s">
        <v>263</v>
      </c>
      <c r="AZ13" s="52"/>
      <c r="BA13" s="52">
        <v>75000</v>
      </c>
      <c r="BB13" s="51"/>
      <c r="BC13" s="52">
        <v>75000</v>
      </c>
      <c r="BD13" s="51">
        <v>69339.14</v>
      </c>
      <c r="BE13" s="49" t="s">
        <v>93</v>
      </c>
      <c r="BF13" s="353" t="s">
        <v>263</v>
      </c>
      <c r="BG13" s="52">
        <v>23816.639999999999</v>
      </c>
      <c r="BH13" s="307">
        <v>75000</v>
      </c>
      <c r="BI13" s="51"/>
      <c r="BJ13" s="307">
        <v>75000</v>
      </c>
      <c r="BK13" s="51">
        <v>45522.5</v>
      </c>
      <c r="BL13" s="49" t="s">
        <v>93</v>
      </c>
      <c r="BM13" s="37" t="s">
        <v>263</v>
      </c>
      <c r="BN13" s="52">
        <v>39781.42</v>
      </c>
      <c r="BO13" s="59"/>
      <c r="BP13" s="52">
        <v>75000</v>
      </c>
      <c r="BQ13" s="51"/>
      <c r="BR13" s="52">
        <v>75000</v>
      </c>
      <c r="BS13" s="51">
        <v>5741.08</v>
      </c>
      <c r="BT13" s="49" t="s">
        <v>93</v>
      </c>
      <c r="BU13" s="37" t="s">
        <v>263</v>
      </c>
      <c r="BV13" s="52"/>
      <c r="BW13" s="37" t="s">
        <v>29</v>
      </c>
      <c r="BX13" s="52">
        <v>40218.58</v>
      </c>
      <c r="BY13" s="52">
        <v>18240.490000000002</v>
      </c>
      <c r="BZ13" s="52">
        <v>260000</v>
      </c>
      <c r="CA13" s="51">
        <v>198115.82</v>
      </c>
      <c r="CB13" s="49" t="s">
        <v>93</v>
      </c>
      <c r="CC13" s="37" t="s">
        <v>29</v>
      </c>
      <c r="CD13" s="52">
        <v>31087.05</v>
      </c>
      <c r="CE13" s="52">
        <v>260000</v>
      </c>
      <c r="CF13" s="51">
        <v>126810.19</v>
      </c>
      <c r="CG13" s="49" t="s">
        <v>93</v>
      </c>
      <c r="CH13" s="37" t="s">
        <v>29</v>
      </c>
      <c r="CI13" s="52">
        <v>40218.58</v>
      </c>
    </row>
    <row r="14" spans="1:88" ht="21.75" customHeight="1">
      <c r="A14" s="52">
        <v>70000</v>
      </c>
      <c r="B14" s="51"/>
      <c r="C14" s="52">
        <v>70000</v>
      </c>
      <c r="D14" s="51">
        <v>430</v>
      </c>
      <c r="E14" s="49" t="s">
        <v>94</v>
      </c>
      <c r="F14" s="31" t="s">
        <v>264</v>
      </c>
      <c r="G14" s="52"/>
      <c r="H14" s="59"/>
      <c r="I14" s="52">
        <v>70000</v>
      </c>
      <c r="J14" s="51"/>
      <c r="K14" s="52">
        <v>70000</v>
      </c>
      <c r="L14" s="51">
        <v>430</v>
      </c>
      <c r="M14" s="49" t="s">
        <v>94</v>
      </c>
      <c r="N14" s="31" t="s">
        <v>264</v>
      </c>
      <c r="O14" s="52"/>
      <c r="P14" s="52">
        <v>70000</v>
      </c>
      <c r="Q14" s="51"/>
      <c r="R14" s="52">
        <v>70000</v>
      </c>
      <c r="S14" s="51">
        <v>430</v>
      </c>
      <c r="T14" s="49" t="s">
        <v>94</v>
      </c>
      <c r="U14" s="31" t="s">
        <v>264</v>
      </c>
      <c r="V14" s="52">
        <v>430</v>
      </c>
      <c r="W14" s="52">
        <v>70000</v>
      </c>
      <c r="X14" s="51"/>
      <c r="Y14" s="52">
        <v>70000</v>
      </c>
      <c r="Z14" s="51"/>
      <c r="AA14" s="49" t="s">
        <v>94</v>
      </c>
      <c r="AB14" s="31" t="s">
        <v>264</v>
      </c>
      <c r="AC14" s="52">
        <v>430</v>
      </c>
      <c r="AD14" s="59"/>
      <c r="AE14" s="59"/>
      <c r="AF14" s="52">
        <v>70000</v>
      </c>
      <c r="AG14" s="51"/>
      <c r="AH14" s="52">
        <v>70000</v>
      </c>
      <c r="AI14" s="51"/>
      <c r="AJ14" s="49" t="s">
        <v>94</v>
      </c>
      <c r="AK14" s="31" t="s">
        <v>264</v>
      </c>
      <c r="AL14" s="52"/>
      <c r="AM14" s="52">
        <v>70000</v>
      </c>
      <c r="AN14" s="51"/>
      <c r="AO14" s="52">
        <v>70000</v>
      </c>
      <c r="AP14" s="51"/>
      <c r="AQ14" s="49" t="s">
        <v>94</v>
      </c>
      <c r="AR14" s="31" t="s">
        <v>264</v>
      </c>
      <c r="AS14" s="52"/>
      <c r="AT14" s="52">
        <v>70000</v>
      </c>
      <c r="AU14" s="51"/>
      <c r="AV14" s="52">
        <v>70000</v>
      </c>
      <c r="AW14" s="51"/>
      <c r="AX14" s="49" t="s">
        <v>94</v>
      </c>
      <c r="AY14" s="31" t="s">
        <v>264</v>
      </c>
      <c r="AZ14" s="52"/>
      <c r="BA14" s="52">
        <v>70000</v>
      </c>
      <c r="BB14" s="51"/>
      <c r="BC14" s="52">
        <v>70000</v>
      </c>
      <c r="BD14" s="51"/>
      <c r="BE14" s="49" t="s">
        <v>94</v>
      </c>
      <c r="BF14" s="31" t="s">
        <v>264</v>
      </c>
      <c r="BG14" s="52"/>
      <c r="BH14" s="307">
        <v>70000</v>
      </c>
      <c r="BI14" s="51"/>
      <c r="BJ14" s="307">
        <v>70000</v>
      </c>
      <c r="BK14" s="51"/>
      <c r="BL14" s="49" t="s">
        <v>94</v>
      </c>
      <c r="BM14" s="31" t="s">
        <v>264</v>
      </c>
      <c r="BN14" s="52"/>
      <c r="BO14" s="59"/>
      <c r="BP14" s="52">
        <v>70000</v>
      </c>
      <c r="BQ14" s="51"/>
      <c r="BR14" s="52">
        <v>70000</v>
      </c>
      <c r="BS14" s="51"/>
      <c r="BT14" s="49" t="s">
        <v>94</v>
      </c>
      <c r="BU14" s="31" t="s">
        <v>264</v>
      </c>
      <c r="BV14" s="52"/>
      <c r="BW14" s="31" t="s">
        <v>40</v>
      </c>
      <c r="BX14" s="52"/>
      <c r="BY14" s="52"/>
      <c r="BZ14" s="52">
        <v>103351</v>
      </c>
      <c r="CA14" s="51">
        <v>13480</v>
      </c>
      <c r="CB14" s="49" t="s">
        <v>94</v>
      </c>
      <c r="CC14" s="31" t="s">
        <v>40</v>
      </c>
      <c r="CD14" s="52"/>
      <c r="CE14" s="52">
        <v>103351</v>
      </c>
      <c r="CF14" s="51">
        <v>13480</v>
      </c>
      <c r="CG14" s="49" t="s">
        <v>94</v>
      </c>
      <c r="CH14" s="31" t="s">
        <v>40</v>
      </c>
      <c r="CI14" s="52"/>
    </row>
    <row r="15" spans="1:88" s="27" customFormat="1" ht="21.75" customHeight="1">
      <c r="A15" s="52"/>
      <c r="B15" s="51"/>
      <c r="C15" s="52"/>
      <c r="D15" s="51">
        <v>1325</v>
      </c>
      <c r="E15" s="49" t="s">
        <v>373</v>
      </c>
      <c r="F15" s="31" t="s">
        <v>303</v>
      </c>
      <c r="G15" s="52"/>
      <c r="H15" s="59"/>
      <c r="I15" s="52"/>
      <c r="J15" s="51"/>
      <c r="K15" s="52"/>
      <c r="L15" s="51">
        <v>1325</v>
      </c>
      <c r="M15" s="49" t="s">
        <v>373</v>
      </c>
      <c r="N15" s="31" t="s">
        <v>303</v>
      </c>
      <c r="O15" s="52"/>
      <c r="P15" s="52"/>
      <c r="Q15" s="51"/>
      <c r="R15" s="52"/>
      <c r="S15" s="51">
        <v>1325</v>
      </c>
      <c r="T15" s="49" t="s">
        <v>373</v>
      </c>
      <c r="U15" s="31" t="s">
        <v>303</v>
      </c>
      <c r="V15" s="52"/>
      <c r="W15" s="52"/>
      <c r="X15" s="51"/>
      <c r="Y15" s="52"/>
      <c r="Z15" s="51">
        <v>1325</v>
      </c>
      <c r="AA15" s="49" t="s">
        <v>373</v>
      </c>
      <c r="AB15" s="31" t="s">
        <v>303</v>
      </c>
      <c r="AC15" s="52"/>
      <c r="AD15" s="59"/>
      <c r="AE15" s="59"/>
      <c r="AF15" s="52"/>
      <c r="AG15" s="51"/>
      <c r="AH15" s="52"/>
      <c r="AI15" s="51">
        <v>1325</v>
      </c>
      <c r="AJ15" s="49" t="s">
        <v>373</v>
      </c>
      <c r="AK15" s="31" t="s">
        <v>303</v>
      </c>
      <c r="AL15" s="52"/>
      <c r="AM15" s="52"/>
      <c r="AN15" s="51"/>
      <c r="AO15" s="52"/>
      <c r="AP15" s="51">
        <v>1325</v>
      </c>
      <c r="AQ15" s="49" t="s">
        <v>373</v>
      </c>
      <c r="AR15" s="31" t="s">
        <v>303</v>
      </c>
      <c r="AS15" s="52"/>
      <c r="AT15" s="52"/>
      <c r="AU15" s="51"/>
      <c r="AV15" s="52"/>
      <c r="AW15" s="51">
        <v>1325</v>
      </c>
      <c r="AX15" s="49" t="s">
        <v>373</v>
      </c>
      <c r="AY15" s="31" t="s">
        <v>303</v>
      </c>
      <c r="AZ15" s="52">
        <v>1325</v>
      </c>
      <c r="BA15" s="52">
        <v>13340000</v>
      </c>
      <c r="BB15" s="51"/>
      <c r="BC15" s="52">
        <v>11340000</v>
      </c>
      <c r="BD15" s="51">
        <v>2807023.5</v>
      </c>
      <c r="BE15" s="49" t="s">
        <v>95</v>
      </c>
      <c r="BF15" s="31" t="s">
        <v>265</v>
      </c>
      <c r="BG15" s="52">
        <v>346082.76</v>
      </c>
      <c r="BH15" s="307">
        <v>13340000</v>
      </c>
      <c r="BI15" s="51"/>
      <c r="BJ15" s="307">
        <v>11340000</v>
      </c>
      <c r="BK15" s="51">
        <v>2460940.7400000002</v>
      </c>
      <c r="BL15" s="49" t="s">
        <v>95</v>
      </c>
      <c r="BM15" s="31" t="s">
        <v>265</v>
      </c>
      <c r="BN15" s="52">
        <v>280434.94</v>
      </c>
      <c r="BO15" s="59"/>
      <c r="BP15" s="52">
        <v>13340000</v>
      </c>
      <c r="BQ15" s="51"/>
      <c r="BR15" s="52">
        <v>11340000</v>
      </c>
      <c r="BS15" s="51">
        <v>2180505.7999999998</v>
      </c>
      <c r="BT15" s="49" t="s">
        <v>95</v>
      </c>
      <c r="BU15" s="31" t="s">
        <v>265</v>
      </c>
      <c r="BV15" s="52">
        <v>1766477</v>
      </c>
      <c r="BW15" s="31" t="s">
        <v>49</v>
      </c>
      <c r="BX15" s="52">
        <v>1142426.48</v>
      </c>
      <c r="BY15" s="52">
        <v>1930957.98</v>
      </c>
      <c r="BZ15" s="52">
        <v>13324675</v>
      </c>
      <c r="CA15" s="51">
        <v>10230395.35</v>
      </c>
      <c r="CB15" s="49" t="s">
        <v>95</v>
      </c>
      <c r="CC15" s="31" t="s">
        <v>49</v>
      </c>
      <c r="CD15" s="52">
        <v>273769.3</v>
      </c>
      <c r="CE15" s="52">
        <v>13324675</v>
      </c>
      <c r="CF15" s="51">
        <v>8050507.3600000003</v>
      </c>
      <c r="CG15" s="49" t="s">
        <v>95</v>
      </c>
      <c r="CH15" s="31" t="s">
        <v>49</v>
      </c>
      <c r="CI15" s="52">
        <v>1906118.69</v>
      </c>
      <c r="CJ15" s="79"/>
    </row>
    <row r="16" spans="1:88" s="27" customFormat="1" ht="21.75" customHeight="1">
      <c r="A16" s="52">
        <v>13340000</v>
      </c>
      <c r="B16" s="51"/>
      <c r="C16" s="52">
        <v>13340000</v>
      </c>
      <c r="D16" s="51">
        <v>10320144.710000001</v>
      </c>
      <c r="E16" s="49" t="s">
        <v>95</v>
      </c>
      <c r="F16" s="31" t="s">
        <v>265</v>
      </c>
      <c r="G16" s="52">
        <v>1988506.54</v>
      </c>
      <c r="H16" s="59"/>
      <c r="I16" s="52">
        <v>13340000</v>
      </c>
      <c r="J16" s="51"/>
      <c r="K16" s="52">
        <v>11340000</v>
      </c>
      <c r="L16" s="51">
        <v>10320144.710000001</v>
      </c>
      <c r="M16" s="49" t="s">
        <v>95</v>
      </c>
      <c r="N16" s="31" t="s">
        <v>265</v>
      </c>
      <c r="O16" s="52">
        <v>1988506.54</v>
      </c>
      <c r="P16" s="52">
        <v>13340000</v>
      </c>
      <c r="Q16" s="51"/>
      <c r="R16" s="52">
        <v>11340000</v>
      </c>
      <c r="S16" s="51">
        <v>8331638.1699999999</v>
      </c>
      <c r="T16" s="49" t="s">
        <v>95</v>
      </c>
      <c r="U16" s="31" t="s">
        <v>265</v>
      </c>
      <c r="V16" s="52">
        <v>1627887.6</v>
      </c>
      <c r="W16" s="52">
        <v>13340000</v>
      </c>
      <c r="X16" s="51"/>
      <c r="Y16" s="52">
        <v>11340000</v>
      </c>
      <c r="Z16" s="51">
        <v>6703750.5700000003</v>
      </c>
      <c r="AA16" s="49" t="s">
        <v>95</v>
      </c>
      <c r="AB16" s="31" t="s">
        <v>265</v>
      </c>
      <c r="AC16" s="52">
        <v>1627887.6</v>
      </c>
      <c r="AD16" s="59"/>
      <c r="AE16" s="59"/>
      <c r="AF16" s="52">
        <v>13340000</v>
      </c>
      <c r="AG16" s="51"/>
      <c r="AH16" s="52">
        <v>11340000</v>
      </c>
      <c r="AI16" s="51">
        <v>6703750.5700000003</v>
      </c>
      <c r="AJ16" s="49" t="s">
        <v>95</v>
      </c>
      <c r="AK16" s="31" t="s">
        <v>265</v>
      </c>
      <c r="AL16" s="52">
        <v>3223662.09</v>
      </c>
      <c r="AM16" s="52">
        <v>13340000</v>
      </c>
      <c r="AN16" s="51"/>
      <c r="AO16" s="52">
        <v>11340000</v>
      </c>
      <c r="AP16" s="51">
        <v>3480088.48</v>
      </c>
      <c r="AQ16" s="49" t="s">
        <v>95</v>
      </c>
      <c r="AR16" s="31" t="s">
        <v>265</v>
      </c>
      <c r="AS16" s="52">
        <v>3223662.09</v>
      </c>
      <c r="AT16" s="52">
        <v>13340000</v>
      </c>
      <c r="AU16" s="51"/>
      <c r="AV16" s="52">
        <v>11340000</v>
      </c>
      <c r="AW16" s="51">
        <v>3200835.21</v>
      </c>
      <c r="AX16" s="49" t="s">
        <v>95</v>
      </c>
      <c r="AY16" s="31" t="s">
        <v>265</v>
      </c>
      <c r="AZ16" s="52">
        <v>393811.71</v>
      </c>
      <c r="BA16" s="52">
        <v>12800100</v>
      </c>
      <c r="BB16" s="51"/>
      <c r="BC16" s="52">
        <v>12800100</v>
      </c>
      <c r="BD16" s="51">
        <v>7019146</v>
      </c>
      <c r="BE16" s="49" t="s">
        <v>112</v>
      </c>
      <c r="BF16" s="31" t="s">
        <v>266</v>
      </c>
      <c r="BG16" s="52">
        <v>3427613</v>
      </c>
      <c r="BH16" s="307">
        <v>12800100</v>
      </c>
      <c r="BI16" s="51"/>
      <c r="BJ16" s="307">
        <v>12800100</v>
      </c>
      <c r="BK16" s="51">
        <v>3591533</v>
      </c>
      <c r="BL16" s="49" t="s">
        <v>112</v>
      </c>
      <c r="BM16" s="31" t="s">
        <v>266</v>
      </c>
      <c r="BN16" s="52"/>
      <c r="BO16" s="59"/>
      <c r="BP16" s="52">
        <v>12800100</v>
      </c>
      <c r="BQ16" s="51"/>
      <c r="BR16" s="52">
        <v>12800100</v>
      </c>
      <c r="BS16" s="51">
        <v>3591533</v>
      </c>
      <c r="BT16" s="49" t="s">
        <v>112</v>
      </c>
      <c r="BU16" s="31" t="s">
        <v>266</v>
      </c>
      <c r="BV16" s="52"/>
      <c r="BW16" s="31" t="s">
        <v>56</v>
      </c>
      <c r="BX16" s="52"/>
      <c r="BY16" s="52"/>
      <c r="BZ16" s="52">
        <v>6448274</v>
      </c>
      <c r="CA16" s="51">
        <v>5215072</v>
      </c>
      <c r="CB16" s="49" t="s">
        <v>112</v>
      </c>
      <c r="CC16" s="31" t="s">
        <v>56</v>
      </c>
      <c r="CD16" s="52">
        <v>606483</v>
      </c>
      <c r="CE16" s="52">
        <v>6448274</v>
      </c>
      <c r="CF16" s="51">
        <v>4608589</v>
      </c>
      <c r="CG16" s="49" t="s">
        <v>112</v>
      </c>
      <c r="CH16" s="31" t="s">
        <v>56</v>
      </c>
      <c r="CI16" s="52"/>
      <c r="CJ16" s="79"/>
    </row>
    <row r="17" spans="1:88" ht="21.75" customHeight="1">
      <c r="A17" s="52">
        <v>12800100</v>
      </c>
      <c r="B17" s="51"/>
      <c r="C17" s="52">
        <v>12800100</v>
      </c>
      <c r="D17" s="51">
        <v>9806279</v>
      </c>
      <c r="E17" s="49" t="s">
        <v>112</v>
      </c>
      <c r="F17" s="31" t="s">
        <v>266</v>
      </c>
      <c r="G17" s="52">
        <v>424050</v>
      </c>
      <c r="H17" s="59"/>
      <c r="I17" s="52">
        <v>12800100</v>
      </c>
      <c r="J17" s="51"/>
      <c r="K17" s="52">
        <v>12800100</v>
      </c>
      <c r="L17" s="51">
        <v>9806279</v>
      </c>
      <c r="M17" s="49" t="s">
        <v>112</v>
      </c>
      <c r="N17" s="31" t="s">
        <v>266</v>
      </c>
      <c r="O17" s="52">
        <v>424050</v>
      </c>
      <c r="P17" s="52">
        <v>12800100</v>
      </c>
      <c r="Q17" s="51"/>
      <c r="R17" s="52">
        <v>12800100</v>
      </c>
      <c r="S17" s="51">
        <v>9382229</v>
      </c>
      <c r="T17" s="49" t="s">
        <v>112</v>
      </c>
      <c r="U17" s="31" t="s">
        <v>266</v>
      </c>
      <c r="V17" s="52"/>
      <c r="W17" s="52">
        <v>12800100</v>
      </c>
      <c r="X17" s="51"/>
      <c r="Y17" s="52">
        <v>12800100</v>
      </c>
      <c r="Z17" s="51">
        <v>9382229</v>
      </c>
      <c r="AA17" s="49" t="s">
        <v>112</v>
      </c>
      <c r="AB17" s="31" t="s">
        <v>266</v>
      </c>
      <c r="AC17" s="52"/>
      <c r="AD17" s="59"/>
      <c r="AE17" s="59"/>
      <c r="AF17" s="52">
        <v>12800100</v>
      </c>
      <c r="AG17" s="51"/>
      <c r="AH17" s="52">
        <v>12800100</v>
      </c>
      <c r="AI17" s="51">
        <v>9382229</v>
      </c>
      <c r="AJ17" s="49" t="s">
        <v>112</v>
      </c>
      <c r="AK17" s="31" t="s">
        <v>266</v>
      </c>
      <c r="AL17" s="52">
        <v>2324083</v>
      </c>
      <c r="AM17" s="52">
        <v>12800100</v>
      </c>
      <c r="AN17" s="51"/>
      <c r="AO17" s="52">
        <v>12800100</v>
      </c>
      <c r="AP17" s="51">
        <v>7058146</v>
      </c>
      <c r="AQ17" s="49" t="s">
        <v>112</v>
      </c>
      <c r="AR17" s="31" t="s">
        <v>266</v>
      </c>
      <c r="AS17" s="52">
        <v>2324083</v>
      </c>
      <c r="AT17" s="52">
        <v>12800100</v>
      </c>
      <c r="AU17" s="51"/>
      <c r="AV17" s="52">
        <v>12800100</v>
      </c>
      <c r="AW17" s="51">
        <v>7019146</v>
      </c>
      <c r="AX17" s="49" t="s">
        <v>112</v>
      </c>
      <c r="AY17" s="31" t="s">
        <v>266</v>
      </c>
      <c r="AZ17" s="52"/>
      <c r="BA17" s="47"/>
      <c r="BB17" s="9"/>
      <c r="BC17" s="9"/>
      <c r="BD17" s="51"/>
      <c r="BE17" s="53" t="s">
        <v>118</v>
      </c>
      <c r="BF17" s="353"/>
      <c r="BG17" s="52"/>
      <c r="BH17" s="335"/>
      <c r="BI17" s="9"/>
      <c r="BJ17" s="345"/>
      <c r="BK17" s="51"/>
      <c r="BL17" s="53" t="s">
        <v>118</v>
      </c>
      <c r="BM17" s="37"/>
      <c r="BN17" s="52"/>
      <c r="BO17" s="59"/>
      <c r="BP17" s="47"/>
      <c r="BQ17" s="9"/>
      <c r="BR17" s="9"/>
      <c r="BS17" s="51"/>
      <c r="BT17" s="53" t="s">
        <v>118</v>
      </c>
      <c r="BU17" s="37"/>
      <c r="BV17" s="52"/>
      <c r="BW17" s="37"/>
      <c r="BX17" s="52"/>
      <c r="BY17" s="52"/>
      <c r="BZ17" s="47"/>
      <c r="CA17" s="51"/>
      <c r="CB17" s="53" t="s">
        <v>118</v>
      </c>
      <c r="CC17" s="37"/>
      <c r="CD17" s="52"/>
      <c r="CE17" s="47"/>
      <c r="CF17" s="51"/>
      <c r="CG17" s="53" t="s">
        <v>118</v>
      </c>
      <c r="CH17" s="37"/>
      <c r="CI17" s="52"/>
    </row>
    <row r="18" spans="1:88" ht="21.75" customHeight="1" thickBot="1">
      <c r="A18" s="47"/>
      <c r="B18" s="9"/>
      <c r="C18" s="9"/>
      <c r="D18" s="51"/>
      <c r="E18" s="53" t="s">
        <v>118</v>
      </c>
      <c r="F18" s="37"/>
      <c r="G18" s="52"/>
      <c r="H18" s="281"/>
      <c r="I18" s="47"/>
      <c r="J18" s="9"/>
      <c r="K18" s="9"/>
      <c r="L18" s="51"/>
      <c r="M18" s="53" t="s">
        <v>118</v>
      </c>
      <c r="N18" s="438"/>
      <c r="O18" s="52"/>
      <c r="P18" s="47"/>
      <c r="Q18" s="9"/>
      <c r="R18" s="9"/>
      <c r="S18" s="51"/>
      <c r="T18" s="53" t="s">
        <v>118</v>
      </c>
      <c r="U18" s="438"/>
      <c r="V18" s="52"/>
      <c r="W18" s="47"/>
      <c r="X18" s="9"/>
      <c r="Y18" s="9"/>
      <c r="Z18" s="51"/>
      <c r="AA18" s="53" t="s">
        <v>118</v>
      </c>
      <c r="AB18" s="411"/>
      <c r="AC18" s="52"/>
      <c r="AD18" s="281"/>
      <c r="AE18" s="281"/>
      <c r="AF18" s="47"/>
      <c r="AG18" s="9"/>
      <c r="AH18" s="9"/>
      <c r="AI18" s="51"/>
      <c r="AJ18" s="53" t="s">
        <v>118</v>
      </c>
      <c r="AK18" s="411"/>
      <c r="AL18" s="52"/>
      <c r="AM18" s="47"/>
      <c r="AN18" s="9"/>
      <c r="AO18" s="9"/>
      <c r="AP18" s="51"/>
      <c r="AQ18" s="53" t="s">
        <v>118</v>
      </c>
      <c r="AR18" s="395"/>
      <c r="AS18" s="52"/>
      <c r="AT18" s="47"/>
      <c r="AU18" s="9"/>
      <c r="AV18" s="9"/>
      <c r="AW18" s="51"/>
      <c r="AX18" s="53" t="s">
        <v>118</v>
      </c>
      <c r="AY18" s="363"/>
      <c r="AZ18" s="52"/>
      <c r="BA18" s="54">
        <f>SUM(BA11:BA16)</f>
        <v>26446000</v>
      </c>
      <c r="BB18" s="54"/>
      <c r="BC18" s="54">
        <f>SUM(BC11:BC17)</f>
        <v>24446000</v>
      </c>
      <c r="BD18" s="55">
        <f>SUM(BD11:BD17)</f>
        <v>9905015.7799999993</v>
      </c>
      <c r="BE18" s="53"/>
      <c r="BF18" s="353"/>
      <c r="BG18" s="56">
        <f>SUM(BG11:BG16)</f>
        <v>3804495.54</v>
      </c>
      <c r="BH18" s="336">
        <f>SUM(BH11:BH16)</f>
        <v>26446000</v>
      </c>
      <c r="BI18" s="54"/>
      <c r="BJ18" s="336">
        <f>SUM(BJ11:BJ17)</f>
        <v>24446000</v>
      </c>
      <c r="BK18" s="55">
        <f>SUM(BK11:BK17)</f>
        <v>6100520.2400000002</v>
      </c>
      <c r="BL18" s="53"/>
      <c r="BM18" s="37"/>
      <c r="BN18" s="56">
        <f>SUM(BN11:BN16)</f>
        <v>320216.36</v>
      </c>
      <c r="BO18" s="281"/>
      <c r="BP18" s="54">
        <f>SUM(BP11:BP16)</f>
        <v>26446000</v>
      </c>
      <c r="BQ18" s="54"/>
      <c r="BR18" s="54">
        <f>SUM(BR11:BR17)</f>
        <v>24446000</v>
      </c>
      <c r="BS18" s="55">
        <f>SUM(BS11:BS17)</f>
        <v>5780303.8799999999</v>
      </c>
      <c r="BT18" s="53"/>
      <c r="BU18" s="37"/>
      <c r="BV18" s="56">
        <f>SUM(BV11:BV16)</f>
        <v>1767307</v>
      </c>
      <c r="BW18" s="37"/>
      <c r="BX18" s="56">
        <f>SUM(BX11:BX16)</f>
        <v>1217435.25</v>
      </c>
      <c r="BY18" s="56">
        <f>SUM(BY11:BY16)</f>
        <v>2015750.06</v>
      </c>
      <c r="BZ18" s="54">
        <f>SUM(BZ11:BZ16)</f>
        <v>20324500</v>
      </c>
      <c r="CA18" s="55">
        <f>SUM(CA11:CA17)</f>
        <v>15901185.129999999</v>
      </c>
      <c r="CB18" s="53"/>
      <c r="CC18" s="37"/>
      <c r="CD18" s="56">
        <f>SUM(CD11:CD16)</f>
        <v>912030.97</v>
      </c>
      <c r="CE18" s="54">
        <f>SUM(CE11:CE16)</f>
        <v>20324500</v>
      </c>
      <c r="CF18" s="55">
        <f>SUM(CF11:CF17)</f>
        <v>13038049.210000001</v>
      </c>
      <c r="CG18" s="53"/>
      <c r="CH18" s="37"/>
      <c r="CI18" s="56">
        <f>SUM(CI11:CI16)</f>
        <v>1951104.95</v>
      </c>
    </row>
    <row r="19" spans="1:88" ht="21.75" customHeight="1" thickTop="1" thickBot="1">
      <c r="A19" s="54">
        <f>SUM(A11:A17)</f>
        <v>26446000</v>
      </c>
      <c r="B19" s="54"/>
      <c r="C19" s="54">
        <f>SUM(C11:C18)</f>
        <v>26446000</v>
      </c>
      <c r="D19" s="55">
        <f>SUM(D11:D18)</f>
        <v>20452779.32</v>
      </c>
      <c r="E19" s="53"/>
      <c r="F19" s="37"/>
      <c r="G19" s="56">
        <f>SUM(G11:G17)</f>
        <v>2465378.4000000004</v>
      </c>
      <c r="H19" s="18"/>
      <c r="I19" s="54">
        <f>SUM(I11:I17)</f>
        <v>26446000</v>
      </c>
      <c r="J19" s="54"/>
      <c r="K19" s="54">
        <f>SUM(K11:K18)</f>
        <v>24446000</v>
      </c>
      <c r="L19" s="55">
        <f>SUM(L11:L18)</f>
        <v>20452779.32</v>
      </c>
      <c r="M19" s="53"/>
      <c r="N19" s="438"/>
      <c r="O19" s="56">
        <f>SUM(O11:O17)</f>
        <v>2465378.4000000004</v>
      </c>
      <c r="P19" s="54">
        <f>SUM(P11:P17)</f>
        <v>26446000</v>
      </c>
      <c r="Q19" s="54"/>
      <c r="R19" s="54">
        <f>SUM(R11:R18)</f>
        <v>24446000</v>
      </c>
      <c r="S19" s="55">
        <f>SUM(S11:S18)</f>
        <v>17987400.920000002</v>
      </c>
      <c r="T19" s="53"/>
      <c r="U19" s="438"/>
      <c r="V19" s="56">
        <f>SUM(V11:V17)</f>
        <v>1637676.6400000001</v>
      </c>
      <c r="W19" s="54">
        <f>SUM(W11:W17)</f>
        <v>26446000</v>
      </c>
      <c r="X19" s="54"/>
      <c r="Y19" s="54">
        <f>SUM(Y11:Y18)</f>
        <v>24446000</v>
      </c>
      <c r="Z19" s="55">
        <f>SUM(Z11:Z18)</f>
        <v>16349724.280000001</v>
      </c>
      <c r="AA19" s="53"/>
      <c r="AB19" s="411"/>
      <c r="AC19" s="56">
        <f>SUM(AC11:AC17)</f>
        <v>1637676.6400000001</v>
      </c>
      <c r="AD19" s="18"/>
      <c r="AE19" s="18"/>
      <c r="AF19" s="54">
        <f>SUM(AF11:AF17)</f>
        <v>26446000</v>
      </c>
      <c r="AG19" s="54"/>
      <c r="AH19" s="54">
        <f>SUM(AH11:AH18)</f>
        <v>24446000</v>
      </c>
      <c r="AI19" s="55">
        <f>SUM(AI11:AI18)</f>
        <v>16349724.280000001</v>
      </c>
      <c r="AJ19" s="53"/>
      <c r="AK19" s="411"/>
      <c r="AL19" s="56">
        <f>SUM(AL11:AL17)</f>
        <v>5552511.71</v>
      </c>
      <c r="AM19" s="54">
        <f>SUM(AM11:AM17)</f>
        <v>26446000</v>
      </c>
      <c r="AN19" s="54"/>
      <c r="AO19" s="54">
        <f>SUM(AO11:AO18)</f>
        <v>24446000</v>
      </c>
      <c r="AP19" s="55">
        <f>SUM(AP11:AP18)</f>
        <v>10797212.57</v>
      </c>
      <c r="AQ19" s="53"/>
      <c r="AR19" s="395"/>
      <c r="AS19" s="56">
        <f>SUM(AS11:AS17)</f>
        <v>5552511.71</v>
      </c>
      <c r="AT19" s="54">
        <f>SUM(AT11:AT17)</f>
        <v>26446000</v>
      </c>
      <c r="AU19" s="54"/>
      <c r="AV19" s="54">
        <f>SUM(AV11:AV18)</f>
        <v>24446000</v>
      </c>
      <c r="AW19" s="55">
        <f>SUM(AW11:AW18)</f>
        <v>10329928.09</v>
      </c>
      <c r="AX19" s="53"/>
      <c r="AY19" s="363"/>
      <c r="AZ19" s="56">
        <f>SUM(AZ11:AZ17)</f>
        <v>424912.31</v>
      </c>
      <c r="BA19" s="57"/>
      <c r="BB19" s="57"/>
      <c r="BC19" s="57"/>
      <c r="BD19" s="22">
        <v>18410.11</v>
      </c>
      <c r="BE19" s="58" t="s">
        <v>119</v>
      </c>
      <c r="BF19" s="353" t="s">
        <v>267</v>
      </c>
      <c r="BG19" s="22">
        <v>4225.1400000000003</v>
      </c>
      <c r="BH19" s="337"/>
      <c r="BI19" s="57"/>
      <c r="BJ19" s="337"/>
      <c r="BK19" s="22">
        <v>14184.97</v>
      </c>
      <c r="BL19" s="58" t="s">
        <v>119</v>
      </c>
      <c r="BM19" s="37" t="s">
        <v>267</v>
      </c>
      <c r="BN19" s="22">
        <v>6189.19</v>
      </c>
      <c r="BO19" s="18"/>
      <c r="BP19" s="57"/>
      <c r="BQ19" s="57"/>
      <c r="BR19" s="57"/>
      <c r="BS19" s="22">
        <v>7995.78</v>
      </c>
      <c r="BT19" s="58" t="s">
        <v>119</v>
      </c>
      <c r="BU19" s="37" t="s">
        <v>267</v>
      </c>
      <c r="BV19" s="22">
        <v>3074.77</v>
      </c>
      <c r="BW19" s="37" t="s">
        <v>113</v>
      </c>
      <c r="BX19" s="22">
        <v>18213.16</v>
      </c>
      <c r="BY19" s="22">
        <v>6650.72</v>
      </c>
      <c r="BZ19" s="57"/>
      <c r="CA19" s="52">
        <v>170189.43</v>
      </c>
      <c r="CB19" s="58" t="s">
        <v>119</v>
      </c>
      <c r="CC19" s="37" t="s">
        <v>113</v>
      </c>
      <c r="CD19" s="22">
        <v>28455.61</v>
      </c>
      <c r="CE19" s="57"/>
      <c r="CF19" s="52">
        <v>118896.34</v>
      </c>
      <c r="CG19" s="58" t="s">
        <v>119</v>
      </c>
      <c r="CH19" s="37" t="s">
        <v>113</v>
      </c>
      <c r="CI19" s="22">
        <v>22837.48</v>
      </c>
    </row>
    <row r="20" spans="1:88" ht="21.75" customHeight="1" thickTop="1">
      <c r="A20" s="57"/>
      <c r="B20" s="57"/>
      <c r="C20" s="57"/>
      <c r="D20" s="22">
        <v>67665.03</v>
      </c>
      <c r="E20" s="58" t="s">
        <v>119</v>
      </c>
      <c r="F20" s="37" t="s">
        <v>267</v>
      </c>
      <c r="G20" s="22">
        <v>8455.6299999999992</v>
      </c>
      <c r="H20" s="59"/>
      <c r="I20" s="57"/>
      <c r="J20" s="57"/>
      <c r="K20" s="57"/>
      <c r="L20" s="22">
        <v>67665.03</v>
      </c>
      <c r="M20" s="58" t="s">
        <v>119</v>
      </c>
      <c r="N20" s="438" t="s">
        <v>267</v>
      </c>
      <c r="O20" s="22">
        <v>8455.6299999999992</v>
      </c>
      <c r="P20" s="57"/>
      <c r="Q20" s="57"/>
      <c r="R20" s="57"/>
      <c r="S20" s="22">
        <v>59209.4</v>
      </c>
      <c r="T20" s="58" t="s">
        <v>119</v>
      </c>
      <c r="U20" s="438" t="s">
        <v>267</v>
      </c>
      <c r="V20" s="22">
        <v>7889.46</v>
      </c>
      <c r="W20" s="57"/>
      <c r="X20" s="57"/>
      <c r="Y20" s="57"/>
      <c r="Z20" s="22">
        <v>51319.94</v>
      </c>
      <c r="AA20" s="58" t="s">
        <v>119</v>
      </c>
      <c r="AB20" s="411" t="s">
        <v>267</v>
      </c>
      <c r="AC20" s="22">
        <v>7889.46</v>
      </c>
      <c r="AD20" s="59"/>
      <c r="AE20" s="59"/>
      <c r="AF20" s="57"/>
      <c r="AG20" s="57"/>
      <c r="AH20" s="57"/>
      <c r="AI20" s="22">
        <v>51319.94</v>
      </c>
      <c r="AJ20" s="58" t="s">
        <v>119</v>
      </c>
      <c r="AK20" s="411" t="s">
        <v>267</v>
      </c>
      <c r="AL20" s="22">
        <v>11757.77</v>
      </c>
      <c r="AM20" s="57"/>
      <c r="AN20" s="57"/>
      <c r="AO20" s="57"/>
      <c r="AP20" s="22">
        <v>39562.17</v>
      </c>
      <c r="AQ20" s="58" t="s">
        <v>119</v>
      </c>
      <c r="AR20" s="395" t="s">
        <v>267</v>
      </c>
      <c r="AS20" s="22">
        <v>11757.77</v>
      </c>
      <c r="AT20" s="57"/>
      <c r="AU20" s="57"/>
      <c r="AV20" s="57"/>
      <c r="AW20" s="22">
        <v>27718.54</v>
      </c>
      <c r="AX20" s="58" t="s">
        <v>119</v>
      </c>
      <c r="AY20" s="363" t="s">
        <v>267</v>
      </c>
      <c r="AZ20" s="22">
        <v>9308.43</v>
      </c>
      <c r="BA20" s="57"/>
      <c r="BB20" s="57"/>
      <c r="BC20" s="57"/>
      <c r="BD20" s="52">
        <v>41250</v>
      </c>
      <c r="BE20" s="24" t="s">
        <v>163</v>
      </c>
      <c r="BF20" s="353" t="s">
        <v>270</v>
      </c>
      <c r="BG20" s="52">
        <v>28150</v>
      </c>
      <c r="BH20" s="337"/>
      <c r="BI20" s="57"/>
      <c r="BJ20" s="337"/>
      <c r="BK20" s="52">
        <v>13100</v>
      </c>
      <c r="BL20" s="24" t="s">
        <v>163</v>
      </c>
      <c r="BM20" s="37" t="s">
        <v>270</v>
      </c>
      <c r="BN20" s="52">
        <v>13100</v>
      </c>
      <c r="BO20" s="59"/>
      <c r="BP20" s="57"/>
      <c r="BQ20" s="57"/>
      <c r="BR20" s="57"/>
      <c r="BS20" s="52"/>
      <c r="BT20" s="24" t="s">
        <v>163</v>
      </c>
      <c r="BU20" s="37" t="s">
        <v>270</v>
      </c>
      <c r="BV20" s="52"/>
      <c r="BW20" s="37"/>
      <c r="BX20" s="52">
        <v>26950</v>
      </c>
      <c r="BY20" s="52">
        <v>26900</v>
      </c>
      <c r="BZ20" s="57"/>
      <c r="CA20" s="62">
        <v>600810</v>
      </c>
      <c r="CB20" s="24" t="s">
        <v>163</v>
      </c>
      <c r="CC20" s="37"/>
      <c r="CD20" s="52"/>
      <c r="CE20" s="57"/>
      <c r="CF20" s="62">
        <v>560410</v>
      </c>
      <c r="CG20" s="24" t="s">
        <v>163</v>
      </c>
      <c r="CH20" s="37"/>
      <c r="CI20" s="52">
        <v>40400</v>
      </c>
    </row>
    <row r="21" spans="1:88" ht="21.75" customHeight="1">
      <c r="A21" s="57"/>
      <c r="B21" s="57"/>
      <c r="C21" s="57"/>
      <c r="D21" s="52">
        <v>146700</v>
      </c>
      <c r="E21" s="24" t="s">
        <v>163</v>
      </c>
      <c r="F21" s="37" t="s">
        <v>270</v>
      </c>
      <c r="G21" s="52"/>
      <c r="H21" s="59"/>
      <c r="I21" s="57"/>
      <c r="J21" s="57"/>
      <c r="K21" s="57"/>
      <c r="L21" s="52">
        <v>146700</v>
      </c>
      <c r="M21" s="24" t="s">
        <v>163</v>
      </c>
      <c r="N21" s="438" t="s">
        <v>270</v>
      </c>
      <c r="O21" s="52"/>
      <c r="P21" s="57"/>
      <c r="Q21" s="57"/>
      <c r="R21" s="57"/>
      <c r="S21" s="52">
        <v>146700</v>
      </c>
      <c r="T21" s="24" t="s">
        <v>163</v>
      </c>
      <c r="U21" s="438" t="s">
        <v>270</v>
      </c>
      <c r="V21" s="52">
        <v>21650</v>
      </c>
      <c r="W21" s="57"/>
      <c r="X21" s="57"/>
      <c r="Y21" s="57"/>
      <c r="Z21" s="52">
        <v>125050</v>
      </c>
      <c r="AA21" s="24" t="s">
        <v>163</v>
      </c>
      <c r="AB21" s="411" t="s">
        <v>270</v>
      </c>
      <c r="AC21" s="52">
        <v>21650</v>
      </c>
      <c r="AD21" s="59"/>
      <c r="AE21" s="59"/>
      <c r="AF21" s="57"/>
      <c r="AG21" s="57"/>
      <c r="AH21" s="57"/>
      <c r="AI21" s="52">
        <v>125050</v>
      </c>
      <c r="AJ21" s="24" t="s">
        <v>163</v>
      </c>
      <c r="AK21" s="411" t="s">
        <v>270</v>
      </c>
      <c r="AL21" s="52">
        <v>12500</v>
      </c>
      <c r="AM21" s="57"/>
      <c r="AN21" s="57"/>
      <c r="AO21" s="57"/>
      <c r="AP21" s="52">
        <v>112550</v>
      </c>
      <c r="AQ21" s="24" t="s">
        <v>163</v>
      </c>
      <c r="AR21" s="395" t="s">
        <v>270</v>
      </c>
      <c r="AS21" s="52">
        <v>12500</v>
      </c>
      <c r="AT21" s="57"/>
      <c r="AU21" s="57"/>
      <c r="AV21" s="57"/>
      <c r="AW21" s="52">
        <v>64650</v>
      </c>
      <c r="AX21" s="24" t="s">
        <v>163</v>
      </c>
      <c r="AY21" s="363" t="s">
        <v>270</v>
      </c>
      <c r="AZ21" s="52">
        <v>23400</v>
      </c>
      <c r="BA21" s="57"/>
      <c r="BB21" s="57"/>
      <c r="BC21" s="57"/>
      <c r="BD21" s="52">
        <v>2499</v>
      </c>
      <c r="BE21" s="61" t="s">
        <v>325</v>
      </c>
      <c r="BF21" s="353" t="s">
        <v>273</v>
      </c>
      <c r="BG21" s="52"/>
      <c r="BH21" s="337"/>
      <c r="BI21" s="57"/>
      <c r="BJ21" s="337"/>
      <c r="BK21" s="52">
        <v>2499</v>
      </c>
      <c r="BL21" s="61" t="s">
        <v>325</v>
      </c>
      <c r="BM21" s="37" t="s">
        <v>273</v>
      </c>
      <c r="BN21" s="52"/>
      <c r="BO21" s="59"/>
      <c r="BP21" s="57"/>
      <c r="BQ21" s="57"/>
      <c r="BR21" s="57"/>
      <c r="BS21" s="52">
        <v>2499</v>
      </c>
      <c r="BT21" s="61" t="s">
        <v>325</v>
      </c>
      <c r="BU21" s="37" t="s">
        <v>273</v>
      </c>
      <c r="BV21" s="52"/>
      <c r="BW21" s="37" t="s">
        <v>8</v>
      </c>
      <c r="BX21" s="52"/>
      <c r="BY21" s="52"/>
      <c r="BZ21" s="57"/>
      <c r="CA21" s="60">
        <v>11477</v>
      </c>
      <c r="CB21" s="61" t="s">
        <v>186</v>
      </c>
      <c r="CC21" s="37" t="s">
        <v>8</v>
      </c>
      <c r="CD21" s="52"/>
      <c r="CE21" s="57"/>
      <c r="CF21" s="60">
        <v>11477</v>
      </c>
      <c r="CG21" s="61" t="s">
        <v>186</v>
      </c>
      <c r="CH21" s="37" t="s">
        <v>8</v>
      </c>
      <c r="CI21" s="52"/>
    </row>
    <row r="22" spans="1:88" ht="21.75" customHeight="1">
      <c r="A22" s="57"/>
      <c r="B22" s="57"/>
      <c r="C22" s="57"/>
      <c r="D22" s="52">
        <v>2499</v>
      </c>
      <c r="E22" s="61" t="s">
        <v>325</v>
      </c>
      <c r="F22" s="37" t="s">
        <v>273</v>
      </c>
      <c r="G22" s="52"/>
      <c r="H22" s="59"/>
      <c r="I22" s="57"/>
      <c r="J22" s="57"/>
      <c r="K22" s="57"/>
      <c r="L22" s="52">
        <v>2499</v>
      </c>
      <c r="M22" s="61" t="s">
        <v>325</v>
      </c>
      <c r="N22" s="438" t="s">
        <v>273</v>
      </c>
      <c r="O22" s="52"/>
      <c r="P22" s="57"/>
      <c r="Q22" s="57"/>
      <c r="R22" s="57"/>
      <c r="S22" s="52">
        <v>2499</v>
      </c>
      <c r="T22" s="61" t="s">
        <v>325</v>
      </c>
      <c r="U22" s="438" t="s">
        <v>273</v>
      </c>
      <c r="V22" s="52"/>
      <c r="W22" s="57"/>
      <c r="X22" s="57"/>
      <c r="Y22" s="57"/>
      <c r="Z22" s="52">
        <v>2499</v>
      </c>
      <c r="AA22" s="61" t="s">
        <v>325</v>
      </c>
      <c r="AB22" s="411" t="s">
        <v>273</v>
      </c>
      <c r="AC22" s="52"/>
      <c r="AD22" s="59"/>
      <c r="AE22" s="59"/>
      <c r="AF22" s="57"/>
      <c r="AG22" s="57"/>
      <c r="AH22" s="57"/>
      <c r="AI22" s="52">
        <v>2499</v>
      </c>
      <c r="AJ22" s="61" t="s">
        <v>325</v>
      </c>
      <c r="AK22" s="411" t="s">
        <v>273</v>
      </c>
      <c r="AL22" s="52"/>
      <c r="AM22" s="57"/>
      <c r="AN22" s="57"/>
      <c r="AO22" s="57"/>
      <c r="AP22" s="52">
        <v>2499</v>
      </c>
      <c r="AQ22" s="61" t="s">
        <v>325</v>
      </c>
      <c r="AR22" s="395" t="s">
        <v>273</v>
      </c>
      <c r="AS22" s="52"/>
      <c r="AT22" s="57"/>
      <c r="AU22" s="57"/>
      <c r="AV22" s="57"/>
      <c r="AW22" s="52">
        <v>2499</v>
      </c>
      <c r="AX22" s="61" t="s">
        <v>325</v>
      </c>
      <c r="AY22" s="363" t="s">
        <v>273</v>
      </c>
      <c r="AZ22" s="52"/>
      <c r="BA22" s="57"/>
      <c r="BB22" s="57"/>
      <c r="BC22" s="57"/>
      <c r="BD22" s="52">
        <v>35476</v>
      </c>
      <c r="BE22" s="61" t="s">
        <v>158</v>
      </c>
      <c r="BF22" s="353" t="s">
        <v>268</v>
      </c>
      <c r="BG22" s="52">
        <v>8547</v>
      </c>
      <c r="BH22" s="337"/>
      <c r="BI22" s="57"/>
      <c r="BJ22" s="337"/>
      <c r="BK22" s="52">
        <v>26929</v>
      </c>
      <c r="BL22" s="61" t="s">
        <v>158</v>
      </c>
      <c r="BM22" s="37" t="s">
        <v>268</v>
      </c>
      <c r="BN22" s="52">
        <v>8547</v>
      </c>
      <c r="BO22" s="59"/>
      <c r="BP22" s="57"/>
      <c r="BQ22" s="57"/>
      <c r="BR22" s="57"/>
      <c r="BS22" s="52">
        <v>18382</v>
      </c>
      <c r="BT22" s="61" t="s">
        <v>158</v>
      </c>
      <c r="BU22" s="37" t="s">
        <v>268</v>
      </c>
      <c r="BV22" s="52">
        <v>9191</v>
      </c>
      <c r="BW22" s="37" t="s">
        <v>97</v>
      </c>
      <c r="BX22" s="52">
        <v>9071</v>
      </c>
      <c r="BY22" s="52">
        <v>9717</v>
      </c>
      <c r="BZ22" s="57"/>
      <c r="CA22" s="52">
        <v>114094</v>
      </c>
      <c r="CB22" s="61" t="s">
        <v>158</v>
      </c>
      <c r="CC22" s="37" t="s">
        <v>97</v>
      </c>
      <c r="CD22" s="52">
        <v>9717</v>
      </c>
      <c r="CE22" s="57"/>
      <c r="CF22" s="52">
        <v>94071</v>
      </c>
      <c r="CG22" s="61" t="s">
        <v>158</v>
      </c>
      <c r="CH22" s="37" t="s">
        <v>97</v>
      </c>
      <c r="CI22" s="52">
        <v>10306</v>
      </c>
    </row>
    <row r="23" spans="1:88" ht="21.75" customHeight="1">
      <c r="A23" s="57"/>
      <c r="B23" s="57"/>
      <c r="C23" s="57"/>
      <c r="D23" s="52">
        <v>75116</v>
      </c>
      <c r="E23" s="61" t="s">
        <v>158</v>
      </c>
      <c r="F23" s="37" t="s">
        <v>268</v>
      </c>
      <c r="G23" s="52">
        <v>7928</v>
      </c>
      <c r="H23" s="59"/>
      <c r="I23" s="57"/>
      <c r="J23" s="57"/>
      <c r="K23" s="57"/>
      <c r="L23" s="52">
        <v>75116</v>
      </c>
      <c r="M23" s="61" t="s">
        <v>158</v>
      </c>
      <c r="N23" s="438" t="s">
        <v>268</v>
      </c>
      <c r="O23" s="52">
        <v>7928</v>
      </c>
      <c r="P23" s="57"/>
      <c r="Q23" s="57"/>
      <c r="R23" s="57"/>
      <c r="S23" s="52">
        <v>67188</v>
      </c>
      <c r="T23" s="61" t="s">
        <v>158</v>
      </c>
      <c r="U23" s="438" t="s">
        <v>268</v>
      </c>
      <c r="V23" s="52">
        <v>7928</v>
      </c>
      <c r="W23" s="57"/>
      <c r="X23" s="57"/>
      <c r="Y23" s="57"/>
      <c r="Z23" s="52">
        <v>59260</v>
      </c>
      <c r="AA23" s="61" t="s">
        <v>158</v>
      </c>
      <c r="AB23" s="411" t="s">
        <v>268</v>
      </c>
      <c r="AC23" s="52">
        <v>7928</v>
      </c>
      <c r="AD23" s="59"/>
      <c r="AE23" s="59"/>
      <c r="AF23" s="57"/>
      <c r="AG23" s="57"/>
      <c r="AH23" s="57"/>
      <c r="AI23" s="52">
        <v>59260</v>
      </c>
      <c r="AJ23" s="61" t="s">
        <v>158</v>
      </c>
      <c r="AK23" s="411" t="s">
        <v>268</v>
      </c>
      <c r="AL23" s="52">
        <v>7928</v>
      </c>
      <c r="AM23" s="57"/>
      <c r="AN23" s="57"/>
      <c r="AO23" s="57"/>
      <c r="AP23" s="52">
        <v>51332</v>
      </c>
      <c r="AQ23" s="61" t="s">
        <v>158</v>
      </c>
      <c r="AR23" s="395" t="s">
        <v>268</v>
      </c>
      <c r="AS23" s="52">
        <v>7928</v>
      </c>
      <c r="AT23" s="57"/>
      <c r="AU23" s="57"/>
      <c r="AV23" s="57"/>
      <c r="AW23" s="52">
        <v>43404</v>
      </c>
      <c r="AX23" s="61" t="s">
        <v>158</v>
      </c>
      <c r="AY23" s="363" t="s">
        <v>268</v>
      </c>
      <c r="AZ23" s="52">
        <v>7928</v>
      </c>
      <c r="BA23" s="57"/>
      <c r="BB23" s="57"/>
      <c r="BC23" s="57"/>
      <c r="BD23" s="52">
        <v>2329.8200000000002</v>
      </c>
      <c r="BE23" s="61" t="s">
        <v>124</v>
      </c>
      <c r="BF23" s="353" t="s">
        <v>269</v>
      </c>
      <c r="BG23" s="52"/>
      <c r="BH23" s="337"/>
      <c r="BI23" s="57"/>
      <c r="BJ23" s="337"/>
      <c r="BK23" s="52">
        <v>2329.8200000000002</v>
      </c>
      <c r="BL23" s="61" t="s">
        <v>124</v>
      </c>
      <c r="BM23" s="37" t="s">
        <v>269</v>
      </c>
      <c r="BN23" s="52">
        <v>1000</v>
      </c>
      <c r="BO23" s="59"/>
      <c r="BP23" s="57"/>
      <c r="BQ23" s="57"/>
      <c r="BR23" s="57"/>
      <c r="BS23" s="52">
        <v>1329.82</v>
      </c>
      <c r="BT23" s="61" t="s">
        <v>124</v>
      </c>
      <c r="BU23" s="37" t="s">
        <v>269</v>
      </c>
      <c r="BV23" s="52"/>
      <c r="BW23" s="37" t="s">
        <v>98</v>
      </c>
      <c r="BX23" s="52">
        <v>1000</v>
      </c>
      <c r="BY23" s="52"/>
      <c r="BZ23" s="57"/>
      <c r="CA23" s="52">
        <v>186363.03</v>
      </c>
      <c r="CB23" s="61" t="s">
        <v>124</v>
      </c>
      <c r="CC23" s="37" t="s">
        <v>98</v>
      </c>
      <c r="CD23" s="52">
        <v>12000</v>
      </c>
      <c r="CE23" s="57"/>
      <c r="CF23" s="52">
        <v>174363.03</v>
      </c>
      <c r="CG23" s="61" t="s">
        <v>124</v>
      </c>
      <c r="CH23" s="37" t="s">
        <v>98</v>
      </c>
      <c r="CI23" s="52"/>
    </row>
    <row r="24" spans="1:88" s="27" customFormat="1" ht="21.75" customHeight="1">
      <c r="A24" s="57"/>
      <c r="B24" s="57"/>
      <c r="C24" s="57"/>
      <c r="D24" s="52">
        <v>2588.4</v>
      </c>
      <c r="E24" s="61" t="s">
        <v>124</v>
      </c>
      <c r="F24" s="37" t="s">
        <v>269</v>
      </c>
      <c r="G24" s="52"/>
      <c r="H24" s="59"/>
      <c r="I24" s="57"/>
      <c r="J24" s="57"/>
      <c r="K24" s="57"/>
      <c r="L24" s="52">
        <v>2588.4</v>
      </c>
      <c r="M24" s="61" t="s">
        <v>124</v>
      </c>
      <c r="N24" s="438" t="s">
        <v>269</v>
      </c>
      <c r="O24" s="52"/>
      <c r="P24" s="57"/>
      <c r="Q24" s="57"/>
      <c r="R24" s="57"/>
      <c r="S24" s="52">
        <v>2588.4</v>
      </c>
      <c r="T24" s="61" t="s">
        <v>124</v>
      </c>
      <c r="U24" s="438" t="s">
        <v>269</v>
      </c>
      <c r="V24" s="52">
        <v>4</v>
      </c>
      <c r="W24" s="57"/>
      <c r="X24" s="57"/>
      <c r="Y24" s="57"/>
      <c r="Z24" s="52">
        <v>2584.4</v>
      </c>
      <c r="AA24" s="61" t="s">
        <v>124</v>
      </c>
      <c r="AB24" s="411" t="s">
        <v>269</v>
      </c>
      <c r="AC24" s="52">
        <v>4</v>
      </c>
      <c r="AD24" s="59"/>
      <c r="AE24" s="292" t="s">
        <v>329</v>
      </c>
      <c r="AF24" s="57"/>
      <c r="AG24" s="57"/>
      <c r="AH24" s="57"/>
      <c r="AI24" s="52">
        <v>2584.4</v>
      </c>
      <c r="AJ24" s="61" t="s">
        <v>124</v>
      </c>
      <c r="AK24" s="411" t="s">
        <v>269</v>
      </c>
      <c r="AL24" s="52">
        <v>1233.58</v>
      </c>
      <c r="AM24" s="57"/>
      <c r="AN24" s="57"/>
      <c r="AO24" s="57"/>
      <c r="AP24" s="52">
        <v>1350.82</v>
      </c>
      <c r="AQ24" s="61" t="s">
        <v>124</v>
      </c>
      <c r="AR24" s="395" t="s">
        <v>269</v>
      </c>
      <c r="AS24" s="52">
        <v>1233.58</v>
      </c>
      <c r="AT24" s="57"/>
      <c r="AU24" s="57"/>
      <c r="AV24" s="57"/>
      <c r="AW24" s="52">
        <v>2329.8200000000002</v>
      </c>
      <c r="AX24" s="61" t="s">
        <v>124</v>
      </c>
      <c r="AY24" s="363" t="s">
        <v>269</v>
      </c>
      <c r="AZ24" s="52"/>
      <c r="BA24" s="57"/>
      <c r="BB24" s="57"/>
      <c r="BC24" s="57"/>
      <c r="BD24" s="52">
        <v>1525778</v>
      </c>
      <c r="BE24" s="24" t="s">
        <v>347</v>
      </c>
      <c r="BF24" s="353" t="s">
        <v>274</v>
      </c>
      <c r="BG24" s="52"/>
      <c r="BH24" s="337"/>
      <c r="BI24" s="57"/>
      <c r="BJ24" s="337"/>
      <c r="BK24" s="52">
        <v>1151020</v>
      </c>
      <c r="BL24" s="24" t="s">
        <v>347</v>
      </c>
      <c r="BM24" s="37" t="s">
        <v>274</v>
      </c>
      <c r="BN24" s="52">
        <v>370600</v>
      </c>
      <c r="BO24" s="292"/>
      <c r="BP24" s="57"/>
      <c r="BQ24" s="57"/>
      <c r="BR24" s="57"/>
      <c r="BS24" s="52">
        <v>758800</v>
      </c>
      <c r="BT24" s="24" t="s">
        <v>347</v>
      </c>
      <c r="BU24" s="37" t="s">
        <v>274</v>
      </c>
      <c r="BV24" s="52">
        <v>386700</v>
      </c>
      <c r="BW24" s="37"/>
      <c r="BX24" s="52"/>
      <c r="BY24" s="52"/>
      <c r="BZ24" s="57"/>
      <c r="CA24" s="52">
        <v>180700</v>
      </c>
      <c r="CB24" s="24" t="s">
        <v>154</v>
      </c>
      <c r="CC24" s="37"/>
      <c r="CD24" s="52"/>
      <c r="CE24" s="57"/>
      <c r="CF24" s="52">
        <v>179900</v>
      </c>
      <c r="CG24" s="24" t="s">
        <v>154</v>
      </c>
      <c r="CH24" s="37"/>
      <c r="CI24" s="52">
        <v>800</v>
      </c>
      <c r="CJ24" s="79"/>
    </row>
    <row r="25" spans="1:88" s="27" customFormat="1" ht="21.75" customHeight="1">
      <c r="A25" s="57"/>
      <c r="B25" s="57"/>
      <c r="C25" s="57"/>
      <c r="D25" s="52">
        <v>160000</v>
      </c>
      <c r="E25" s="61" t="s">
        <v>378</v>
      </c>
      <c r="F25" s="14" t="s">
        <v>229</v>
      </c>
      <c r="G25" s="52"/>
      <c r="H25" s="59"/>
      <c r="I25" s="57"/>
      <c r="J25" s="57"/>
      <c r="K25" s="57"/>
      <c r="L25" s="52">
        <v>160000</v>
      </c>
      <c r="M25" s="61" t="s">
        <v>378</v>
      </c>
      <c r="N25" s="14" t="s">
        <v>229</v>
      </c>
      <c r="O25" s="52"/>
      <c r="P25" s="57"/>
      <c r="Q25" s="57"/>
      <c r="R25" s="57"/>
      <c r="S25" s="52">
        <v>160000</v>
      </c>
      <c r="T25" s="61" t="s">
        <v>378</v>
      </c>
      <c r="U25" s="14" t="s">
        <v>229</v>
      </c>
      <c r="V25" s="52">
        <v>39000</v>
      </c>
      <c r="W25" s="57"/>
      <c r="X25" s="57"/>
      <c r="Y25" s="57"/>
      <c r="Z25" s="52">
        <v>121000</v>
      </c>
      <c r="AA25" s="61" t="s">
        <v>378</v>
      </c>
      <c r="AB25" s="14" t="s">
        <v>229</v>
      </c>
      <c r="AC25" s="52">
        <v>39000</v>
      </c>
      <c r="AD25" s="59"/>
      <c r="AE25" s="292"/>
      <c r="AF25" s="57"/>
      <c r="AG25" s="57"/>
      <c r="AH25" s="57"/>
      <c r="AI25" s="52">
        <v>121000</v>
      </c>
      <c r="AJ25" s="61" t="s">
        <v>378</v>
      </c>
      <c r="AK25" s="14" t="s">
        <v>229</v>
      </c>
      <c r="AL25" s="52"/>
      <c r="AM25" s="57"/>
      <c r="AN25" s="57"/>
      <c r="AO25" s="57"/>
      <c r="AP25" s="52">
        <v>121000</v>
      </c>
      <c r="AQ25" s="61" t="s">
        <v>378</v>
      </c>
      <c r="AR25" s="14" t="s">
        <v>229</v>
      </c>
      <c r="AS25" s="52"/>
      <c r="AT25" s="57"/>
      <c r="AU25" s="57"/>
      <c r="AV25" s="57"/>
      <c r="AW25" s="59"/>
      <c r="AX25" s="61"/>
      <c r="AY25" s="31"/>
      <c r="AZ25" s="59"/>
      <c r="BA25" s="57"/>
      <c r="BB25" s="57"/>
      <c r="BC25" s="57"/>
      <c r="BD25" s="59"/>
      <c r="BE25" s="24"/>
      <c r="BF25" s="31"/>
      <c r="BG25" s="59"/>
      <c r="BH25" s="337"/>
      <c r="BI25" s="57"/>
      <c r="BJ25" s="337"/>
      <c r="BK25" s="59"/>
      <c r="BL25" s="24"/>
      <c r="BM25" s="31"/>
      <c r="BN25" s="59"/>
      <c r="BO25" s="292"/>
      <c r="BP25" s="57"/>
      <c r="BQ25" s="57"/>
      <c r="BR25" s="57"/>
      <c r="BS25" s="52"/>
      <c r="BT25" s="24"/>
      <c r="BU25" s="363"/>
      <c r="BV25" s="52"/>
      <c r="BW25" s="363"/>
      <c r="BX25" s="52"/>
      <c r="BY25" s="52"/>
      <c r="BZ25" s="57"/>
      <c r="CA25" s="52"/>
      <c r="CB25" s="24"/>
      <c r="CC25" s="363"/>
      <c r="CD25" s="52"/>
      <c r="CE25" s="57"/>
      <c r="CF25" s="52"/>
      <c r="CG25" s="24"/>
      <c r="CH25" s="363"/>
      <c r="CI25" s="52"/>
      <c r="CJ25" s="79"/>
    </row>
    <row r="26" spans="1:88" s="4" customFormat="1" ht="21.75" customHeight="1">
      <c r="A26" s="57"/>
      <c r="B26" s="57"/>
      <c r="C26" s="57"/>
      <c r="D26" s="52">
        <v>3707768</v>
      </c>
      <c r="E26" s="24" t="s">
        <v>347</v>
      </c>
      <c r="F26" s="37" t="s">
        <v>274</v>
      </c>
      <c r="G26" s="52"/>
      <c r="H26" s="321"/>
      <c r="I26" s="57"/>
      <c r="J26" s="57"/>
      <c r="K26" s="57"/>
      <c r="L26" s="52">
        <v>3325278</v>
      </c>
      <c r="M26" s="24" t="s">
        <v>347</v>
      </c>
      <c r="N26" s="438" t="s">
        <v>274</v>
      </c>
      <c r="O26" s="52"/>
      <c r="P26" s="57"/>
      <c r="Q26" s="57"/>
      <c r="R26" s="57"/>
      <c r="S26" s="52">
        <v>3325278</v>
      </c>
      <c r="T26" s="24" t="s">
        <v>347</v>
      </c>
      <c r="U26" s="438" t="s">
        <v>274</v>
      </c>
      <c r="V26" s="52"/>
      <c r="W26" s="57"/>
      <c r="X26" s="57"/>
      <c r="Y26" s="57">
        <v>2435778</v>
      </c>
      <c r="Z26" s="52">
        <v>2944578</v>
      </c>
      <c r="AA26" s="24" t="s">
        <v>347</v>
      </c>
      <c r="AB26" s="411" t="s">
        <v>274</v>
      </c>
      <c r="AC26" s="52"/>
      <c r="AD26" s="321"/>
      <c r="AE26" s="536" t="s">
        <v>330</v>
      </c>
      <c r="AF26" s="537"/>
      <c r="AG26" s="537"/>
      <c r="AH26" s="537"/>
      <c r="AI26" s="537"/>
      <c r="AJ26" s="537"/>
      <c r="AK26" s="537"/>
      <c r="AL26" s="537"/>
      <c r="AM26" s="537"/>
      <c r="AN26" s="537"/>
      <c r="AO26" s="537"/>
      <c r="AP26" s="537"/>
      <c r="AQ26" s="537"/>
      <c r="AR26" s="537"/>
      <c r="AS26" s="537"/>
      <c r="AT26" s="537"/>
      <c r="AU26" s="537"/>
      <c r="AV26" s="537"/>
      <c r="AW26" s="537"/>
      <c r="AX26" s="537"/>
      <c r="AY26" s="537"/>
      <c r="AZ26" s="537"/>
      <c r="BA26" s="537"/>
      <c r="BB26" s="537"/>
      <c r="BC26" s="537"/>
      <c r="BD26" s="537"/>
      <c r="BE26" s="537"/>
      <c r="BF26" s="537"/>
      <c r="BG26" s="537"/>
      <c r="BH26" s="537"/>
      <c r="BI26" s="537"/>
      <c r="BJ26" s="537"/>
      <c r="BK26" s="537"/>
      <c r="BL26" s="537"/>
      <c r="BM26" s="537"/>
      <c r="BN26" s="537"/>
      <c r="BO26" s="537"/>
      <c r="BP26" s="537"/>
      <c r="BQ26" s="537"/>
      <c r="BR26" s="57"/>
      <c r="BS26" s="62"/>
      <c r="BT26" s="290" t="s">
        <v>271</v>
      </c>
      <c r="BU26" s="37" t="s">
        <v>272</v>
      </c>
      <c r="BV26" s="52"/>
      <c r="BW26" s="37"/>
      <c r="BX26" s="52"/>
      <c r="BY26" s="52"/>
      <c r="BZ26" s="57"/>
      <c r="CA26" s="62">
        <v>6890.34</v>
      </c>
      <c r="CB26" s="24" t="s">
        <v>164</v>
      </c>
      <c r="CC26" s="37"/>
      <c r="CD26" s="52">
        <v>22.38</v>
      </c>
      <c r="CE26" s="57"/>
      <c r="CF26" s="62">
        <v>6563.64</v>
      </c>
      <c r="CG26" s="24" t="s">
        <v>164</v>
      </c>
      <c r="CH26" s="37"/>
      <c r="CI26" s="52">
        <v>304.32</v>
      </c>
      <c r="CJ26" s="234"/>
    </row>
    <row r="27" spans="1:88" ht="21.75" customHeight="1">
      <c r="A27" s="57"/>
      <c r="B27" s="57"/>
      <c r="C27" s="57"/>
      <c r="D27" s="62">
        <v>6736.5</v>
      </c>
      <c r="E27" s="290" t="s">
        <v>271</v>
      </c>
      <c r="F27" s="37" t="s">
        <v>272</v>
      </c>
      <c r="G27" s="52">
        <v>485.82</v>
      </c>
      <c r="H27" s="8"/>
      <c r="I27" s="57"/>
      <c r="J27" s="57"/>
      <c r="K27" s="57"/>
      <c r="L27" s="62">
        <v>6736.5</v>
      </c>
      <c r="M27" s="290" t="s">
        <v>271</v>
      </c>
      <c r="N27" s="438" t="s">
        <v>272</v>
      </c>
      <c r="O27" s="52">
        <v>485.82</v>
      </c>
      <c r="P27" s="57"/>
      <c r="Q27" s="57"/>
      <c r="R27" s="57"/>
      <c r="S27" s="62">
        <v>6250.68</v>
      </c>
      <c r="T27" s="290" t="s">
        <v>271</v>
      </c>
      <c r="U27" s="438" t="s">
        <v>272</v>
      </c>
      <c r="V27" s="52">
        <v>108.36</v>
      </c>
      <c r="W27" s="57"/>
      <c r="X27" s="57"/>
      <c r="Y27" s="57"/>
      <c r="Z27" s="62">
        <v>6142.32</v>
      </c>
      <c r="AA27" s="290" t="s">
        <v>271</v>
      </c>
      <c r="AB27" s="411" t="s">
        <v>272</v>
      </c>
      <c r="AC27" s="52">
        <v>108.36</v>
      </c>
      <c r="AD27" s="8"/>
      <c r="AE27" s="8"/>
      <c r="AF27" s="57"/>
      <c r="AG27" s="57"/>
      <c r="AH27" s="57"/>
      <c r="AI27" s="62">
        <v>6142.32</v>
      </c>
      <c r="AJ27" s="290" t="s">
        <v>271</v>
      </c>
      <c r="AK27" s="411" t="s">
        <v>272</v>
      </c>
      <c r="AL27" s="52">
        <v>272.58</v>
      </c>
      <c r="AM27" s="57"/>
      <c r="AN27" s="57"/>
      <c r="AO27" s="57"/>
      <c r="AP27" s="62">
        <v>5869.74</v>
      </c>
      <c r="AQ27" s="290" t="s">
        <v>271</v>
      </c>
      <c r="AR27" s="395" t="s">
        <v>272</v>
      </c>
      <c r="AS27" s="52">
        <v>272.58</v>
      </c>
      <c r="AT27" s="57"/>
      <c r="AU27" s="57"/>
      <c r="AV27" s="57"/>
      <c r="AW27" s="62">
        <v>356.34</v>
      </c>
      <c r="AX27" s="290" t="s">
        <v>271</v>
      </c>
      <c r="AY27" s="363" t="s">
        <v>272</v>
      </c>
      <c r="AZ27" s="52">
        <v>198.48</v>
      </c>
      <c r="BA27" s="57"/>
      <c r="BB27" s="57"/>
      <c r="BC27" s="57"/>
      <c r="BD27" s="47">
        <v>6</v>
      </c>
      <c r="BE27" s="91" t="s">
        <v>350</v>
      </c>
      <c r="BF27" s="353" t="s">
        <v>351</v>
      </c>
      <c r="BG27" s="47"/>
      <c r="BH27" s="337"/>
      <c r="BI27" s="57"/>
      <c r="BJ27" s="337"/>
      <c r="BK27" s="47">
        <v>6</v>
      </c>
      <c r="BL27" s="91" t="s">
        <v>350</v>
      </c>
      <c r="BM27" s="288" t="s">
        <v>351</v>
      </c>
      <c r="BN27" s="47">
        <v>6</v>
      </c>
      <c r="BO27" s="8"/>
      <c r="BP27" s="57"/>
      <c r="BQ27" s="57"/>
      <c r="BR27" s="57"/>
      <c r="BS27" s="47"/>
      <c r="BT27" s="91"/>
      <c r="BU27" s="37"/>
      <c r="BV27" s="47"/>
      <c r="BW27" s="37"/>
      <c r="BX27" s="47"/>
      <c r="BY27" s="47">
        <v>12500</v>
      </c>
      <c r="BZ27" s="57"/>
      <c r="CA27" s="89">
        <f>SUM(CA19:CA26)</f>
        <v>1270523.8</v>
      </c>
      <c r="CB27" s="6"/>
      <c r="CC27" s="37"/>
      <c r="CD27" s="89">
        <f>SUM(CD19:CD26)</f>
        <v>50194.99</v>
      </c>
      <c r="CE27" s="242" t="s">
        <v>68</v>
      </c>
      <c r="CF27" s="243"/>
      <c r="CG27" s="33"/>
      <c r="CH27" s="33"/>
      <c r="CI27" s="34" t="s">
        <v>69</v>
      </c>
    </row>
    <row r="28" spans="1:88" ht="21.75" customHeight="1" thickBot="1">
      <c r="A28" s="57"/>
      <c r="B28" s="57"/>
      <c r="C28" s="57"/>
      <c r="D28" s="47">
        <v>6</v>
      </c>
      <c r="E28" s="91" t="s">
        <v>350</v>
      </c>
      <c r="F28" s="37" t="s">
        <v>351</v>
      </c>
      <c r="G28" s="47"/>
      <c r="H28" s="8"/>
      <c r="I28" s="57"/>
      <c r="J28" s="57"/>
      <c r="K28" s="57"/>
      <c r="L28" s="47">
        <v>6</v>
      </c>
      <c r="M28" s="91" t="s">
        <v>350</v>
      </c>
      <c r="N28" s="438" t="s">
        <v>351</v>
      </c>
      <c r="O28" s="47"/>
      <c r="P28" s="57"/>
      <c r="Q28" s="57"/>
      <c r="R28" s="57"/>
      <c r="S28" s="47">
        <v>6</v>
      </c>
      <c r="T28" s="91" t="s">
        <v>350</v>
      </c>
      <c r="U28" s="438" t="s">
        <v>351</v>
      </c>
      <c r="V28" s="47"/>
      <c r="W28" s="57"/>
      <c r="X28" s="57"/>
      <c r="Y28" s="57"/>
      <c r="Z28" s="47">
        <v>6</v>
      </c>
      <c r="AA28" s="91" t="s">
        <v>350</v>
      </c>
      <c r="AB28" s="411" t="s">
        <v>351</v>
      </c>
      <c r="AC28" s="47"/>
      <c r="AD28" s="8"/>
      <c r="AE28" s="8">
        <v>370600</v>
      </c>
      <c r="AF28" s="57"/>
      <c r="AG28" s="57"/>
      <c r="AH28" s="57"/>
      <c r="AI28" s="47">
        <v>6</v>
      </c>
      <c r="AJ28" s="91" t="s">
        <v>350</v>
      </c>
      <c r="AK28" s="411" t="s">
        <v>351</v>
      </c>
      <c r="AL28" s="47"/>
      <c r="AM28" s="57"/>
      <c r="AN28" s="57"/>
      <c r="AO28" s="57"/>
      <c r="AP28" s="47">
        <v>6</v>
      </c>
      <c r="AQ28" s="91" t="s">
        <v>350</v>
      </c>
      <c r="AR28" s="395" t="s">
        <v>351</v>
      </c>
      <c r="AS28" s="47"/>
      <c r="AT28" s="57"/>
      <c r="AU28" s="57"/>
      <c r="AV28" s="57"/>
      <c r="AW28" s="47">
        <v>6</v>
      </c>
      <c r="AX28" s="91" t="s">
        <v>350</v>
      </c>
      <c r="AY28" s="363" t="s">
        <v>351</v>
      </c>
      <c r="AZ28" s="47"/>
      <c r="BA28" s="57"/>
      <c r="BB28" s="57"/>
      <c r="BC28" s="57"/>
      <c r="BD28" s="47">
        <v>11854.25</v>
      </c>
      <c r="BE28" s="24" t="s">
        <v>369</v>
      </c>
      <c r="BF28" s="353" t="s">
        <v>370</v>
      </c>
      <c r="BG28" s="47">
        <v>11854.25</v>
      </c>
      <c r="BH28" s="337"/>
      <c r="BI28" s="57"/>
      <c r="BJ28" s="337"/>
      <c r="BK28" s="47"/>
      <c r="BL28" s="261"/>
      <c r="BM28" s="37"/>
      <c r="BN28" s="47"/>
      <c r="BO28" s="8"/>
      <c r="BP28" s="57"/>
      <c r="BQ28" s="57"/>
      <c r="BR28" s="57"/>
      <c r="BS28" s="47"/>
      <c r="BT28" s="261"/>
      <c r="BU28" s="37"/>
      <c r="BV28" s="47"/>
      <c r="BW28" s="37"/>
      <c r="BX28" s="47">
        <v>10000</v>
      </c>
      <c r="BY28" s="89">
        <f>SUM(BY19:BY27)</f>
        <v>55767.72</v>
      </c>
      <c r="BZ28" s="57"/>
      <c r="CA28" s="88">
        <f>CA18+CA27</f>
        <v>17171708.93</v>
      </c>
      <c r="CB28" s="31" t="s">
        <v>73</v>
      </c>
      <c r="CC28" s="64"/>
      <c r="CD28" s="87">
        <f>CD18+CD27</f>
        <v>962225.96</v>
      </c>
      <c r="CE28" s="36" t="s">
        <v>15</v>
      </c>
      <c r="CF28" s="36" t="s">
        <v>70</v>
      </c>
      <c r="CG28" s="37" t="s">
        <v>74</v>
      </c>
      <c r="CH28" s="20" t="s">
        <v>13</v>
      </c>
      <c r="CI28" s="38" t="s">
        <v>70</v>
      </c>
    </row>
    <row r="29" spans="1:88" ht="21.75" customHeight="1" thickTop="1" thickBot="1">
      <c r="A29" s="57"/>
      <c r="B29" s="57"/>
      <c r="C29" s="57"/>
      <c r="D29" s="47">
        <v>11854.25</v>
      </c>
      <c r="E29" s="24" t="s">
        <v>369</v>
      </c>
      <c r="F29" s="37" t="s">
        <v>370</v>
      </c>
      <c r="G29" s="47"/>
      <c r="H29" s="8"/>
      <c r="I29" s="57"/>
      <c r="J29" s="57"/>
      <c r="K29" s="57"/>
      <c r="L29" s="47">
        <v>11854.25</v>
      </c>
      <c r="M29" s="24" t="s">
        <v>369</v>
      </c>
      <c r="N29" s="438" t="s">
        <v>370</v>
      </c>
      <c r="O29" s="47"/>
      <c r="P29" s="57"/>
      <c r="Q29" s="57"/>
      <c r="R29" s="57"/>
      <c r="S29" s="47">
        <v>11854.25</v>
      </c>
      <c r="T29" s="24" t="s">
        <v>369</v>
      </c>
      <c r="U29" s="438" t="s">
        <v>370</v>
      </c>
      <c r="V29" s="47"/>
      <c r="W29" s="57"/>
      <c r="X29" s="57"/>
      <c r="Y29" s="57"/>
      <c r="Z29" s="47">
        <v>11854.25</v>
      </c>
      <c r="AA29" s="24" t="s">
        <v>369</v>
      </c>
      <c r="AB29" s="411" t="s">
        <v>370</v>
      </c>
      <c r="AC29" s="47"/>
      <c r="AD29" s="8"/>
      <c r="AE29" s="8"/>
      <c r="AF29" s="57"/>
      <c r="AG29" s="57"/>
      <c r="AH29" s="57"/>
      <c r="AI29" s="47">
        <v>11854.25</v>
      </c>
      <c r="AJ29" s="24" t="s">
        <v>369</v>
      </c>
      <c r="AK29" s="411" t="s">
        <v>370</v>
      </c>
      <c r="AL29" s="47"/>
      <c r="AM29" s="57"/>
      <c r="AN29" s="57"/>
      <c r="AO29" s="57"/>
      <c r="AP29" s="47">
        <v>11854.25</v>
      </c>
      <c r="AQ29" s="24" t="s">
        <v>369</v>
      </c>
      <c r="AR29" s="395" t="s">
        <v>370</v>
      </c>
      <c r="AS29" s="47"/>
      <c r="AT29" s="57"/>
      <c r="AU29" s="57"/>
      <c r="AV29" s="57"/>
      <c r="AW29" s="47">
        <v>11854.25</v>
      </c>
      <c r="AX29" s="24" t="s">
        <v>369</v>
      </c>
      <c r="AY29" s="363" t="s">
        <v>370</v>
      </c>
      <c r="AZ29" s="47"/>
      <c r="BA29" s="57"/>
      <c r="BB29" s="57"/>
      <c r="BC29" s="57"/>
      <c r="BD29" s="47"/>
      <c r="BE29" s="261"/>
      <c r="BF29" s="353"/>
      <c r="BG29" s="47"/>
      <c r="BH29" s="337"/>
      <c r="BI29" s="57"/>
      <c r="BJ29" s="337"/>
      <c r="BK29" s="47"/>
      <c r="BL29" s="261"/>
      <c r="BM29" s="37"/>
      <c r="BN29" s="47"/>
      <c r="BO29" s="8"/>
      <c r="BP29" s="57"/>
      <c r="BQ29" s="57"/>
      <c r="BR29" s="57"/>
      <c r="BS29" s="47"/>
      <c r="BT29" s="261"/>
      <c r="BU29" s="37"/>
      <c r="BV29" s="47"/>
      <c r="BW29" s="37"/>
      <c r="BX29" s="47">
        <v>20000</v>
      </c>
      <c r="BY29" s="87">
        <f>BY18+BY28</f>
        <v>2071517.78</v>
      </c>
      <c r="BZ29" s="242" t="s">
        <v>68</v>
      </c>
      <c r="CA29" s="243"/>
      <c r="CB29" s="33"/>
      <c r="CC29" s="33"/>
      <c r="CD29" s="34" t="s">
        <v>69</v>
      </c>
      <c r="CE29" s="39" t="s">
        <v>71</v>
      </c>
      <c r="CF29" s="39" t="s">
        <v>71</v>
      </c>
      <c r="CG29" s="40"/>
      <c r="CH29" s="66"/>
      <c r="CI29" s="41" t="s">
        <v>71</v>
      </c>
    </row>
    <row r="30" spans="1:88" ht="21.75" customHeight="1" thickTop="1">
      <c r="A30" s="57"/>
      <c r="B30" s="57"/>
      <c r="C30" s="57"/>
      <c r="D30" s="47">
        <v>8100</v>
      </c>
      <c r="E30" s="24" t="s">
        <v>391</v>
      </c>
      <c r="F30" s="390" t="s">
        <v>370</v>
      </c>
      <c r="G30" s="47">
        <v>2700</v>
      </c>
      <c r="H30" s="8"/>
      <c r="I30" s="57"/>
      <c r="J30" s="57"/>
      <c r="K30" s="57"/>
      <c r="L30" s="47">
        <v>8100</v>
      </c>
      <c r="M30" s="24" t="s">
        <v>391</v>
      </c>
      <c r="N30" s="438" t="s">
        <v>370</v>
      </c>
      <c r="O30" s="47">
        <v>2700</v>
      </c>
      <c r="P30" s="57"/>
      <c r="Q30" s="57"/>
      <c r="R30" s="57"/>
      <c r="S30" s="47">
        <v>5400</v>
      </c>
      <c r="T30" s="24" t="s">
        <v>391</v>
      </c>
      <c r="U30" s="438" t="s">
        <v>370</v>
      </c>
      <c r="V30" s="47">
        <v>2700</v>
      </c>
      <c r="W30" s="57"/>
      <c r="X30" s="57"/>
      <c r="Y30" s="57"/>
      <c r="Z30" s="47">
        <v>2700</v>
      </c>
      <c r="AA30" s="24" t="s">
        <v>391</v>
      </c>
      <c r="AB30" s="411" t="s">
        <v>370</v>
      </c>
      <c r="AC30" s="47">
        <v>2700</v>
      </c>
      <c r="AD30" s="8"/>
      <c r="AE30" s="8"/>
      <c r="AF30" s="57"/>
      <c r="AG30" s="57"/>
      <c r="AH30" s="57"/>
      <c r="AI30" s="47">
        <v>2700</v>
      </c>
      <c r="AJ30" s="24" t="s">
        <v>391</v>
      </c>
      <c r="AK30" s="411" t="s">
        <v>370</v>
      </c>
      <c r="AL30" s="47">
        <v>2700</v>
      </c>
      <c r="AM30" s="57"/>
      <c r="AN30" s="57"/>
      <c r="AO30" s="57"/>
      <c r="AP30" s="47"/>
      <c r="AQ30" s="24" t="s">
        <v>391</v>
      </c>
      <c r="AR30" s="395" t="s">
        <v>370</v>
      </c>
      <c r="AS30" s="47">
        <v>2700</v>
      </c>
      <c r="AT30" s="57"/>
      <c r="AU30" s="57"/>
      <c r="AV30" s="57"/>
      <c r="AW30" s="47"/>
      <c r="AX30" s="24"/>
      <c r="AY30" s="390"/>
      <c r="AZ30" s="47"/>
      <c r="BA30" s="57"/>
      <c r="BB30" s="57"/>
      <c r="BC30" s="57"/>
      <c r="BD30" s="47"/>
      <c r="BE30" s="32"/>
      <c r="BF30" s="390"/>
      <c r="BG30" s="47"/>
      <c r="BH30" s="337"/>
      <c r="BI30" s="57"/>
      <c r="BJ30" s="337"/>
      <c r="BK30" s="47"/>
      <c r="BL30" s="32"/>
      <c r="BM30" s="390"/>
      <c r="BN30" s="47"/>
      <c r="BO30" s="8"/>
      <c r="BP30" s="57"/>
      <c r="BQ30" s="57"/>
      <c r="BR30" s="57"/>
      <c r="BS30" s="47"/>
      <c r="BT30" s="32"/>
      <c r="BU30" s="390"/>
      <c r="BV30" s="47"/>
      <c r="BW30" s="390"/>
      <c r="BX30" s="47"/>
      <c r="BY30" s="262"/>
      <c r="BZ30" s="36"/>
      <c r="CA30" s="398"/>
      <c r="CB30" s="390"/>
      <c r="CC30" s="20"/>
      <c r="CD30" s="38"/>
      <c r="CE30" s="35"/>
      <c r="CF30" s="35"/>
      <c r="CG30" s="390"/>
      <c r="CH30" s="31"/>
      <c r="CI30" s="263"/>
    </row>
    <row r="31" spans="1:88" ht="21.75" customHeight="1">
      <c r="A31" s="57"/>
      <c r="B31" s="57"/>
      <c r="C31" s="57"/>
      <c r="D31" s="62">
        <v>158400</v>
      </c>
      <c r="E31" s="58" t="s">
        <v>368</v>
      </c>
      <c r="F31" s="353" t="s">
        <v>374</v>
      </c>
      <c r="G31" s="47"/>
      <c r="H31" s="8"/>
      <c r="I31" s="57"/>
      <c r="J31" s="57"/>
      <c r="K31" s="57"/>
      <c r="L31" s="62">
        <v>158400</v>
      </c>
      <c r="M31" s="58" t="s">
        <v>368</v>
      </c>
      <c r="N31" s="438" t="s">
        <v>374</v>
      </c>
      <c r="O31" s="47"/>
      <c r="P31" s="57"/>
      <c r="Q31" s="57"/>
      <c r="R31" s="57"/>
      <c r="S31" s="62">
        <v>158400</v>
      </c>
      <c r="T31" s="58" t="s">
        <v>368</v>
      </c>
      <c r="U31" s="438" t="s">
        <v>374</v>
      </c>
      <c r="V31" s="47"/>
      <c r="W31" s="57"/>
      <c r="X31" s="57"/>
      <c r="Y31" s="57"/>
      <c r="Z31" s="62">
        <v>158400</v>
      </c>
      <c r="AA31" s="58" t="s">
        <v>368</v>
      </c>
      <c r="AB31" s="411" t="s">
        <v>374</v>
      </c>
      <c r="AC31" s="47"/>
      <c r="AD31" s="8"/>
      <c r="AE31" s="8"/>
      <c r="AF31" s="57"/>
      <c r="AG31" s="57"/>
      <c r="AH31" s="57"/>
      <c r="AI31" s="62">
        <v>158400</v>
      </c>
      <c r="AJ31" s="58" t="s">
        <v>368</v>
      </c>
      <c r="AK31" s="411" t="s">
        <v>374</v>
      </c>
      <c r="AL31" s="47"/>
      <c r="AM31" s="57"/>
      <c r="AN31" s="57"/>
      <c r="AO31" s="57"/>
      <c r="AP31" s="62">
        <v>158400</v>
      </c>
      <c r="AQ31" s="58" t="s">
        <v>368</v>
      </c>
      <c r="AR31" s="395" t="s">
        <v>374</v>
      </c>
      <c r="AS31" s="47"/>
      <c r="AT31" s="57"/>
      <c r="AU31" s="57"/>
      <c r="AV31" s="57"/>
      <c r="AW31" s="62">
        <v>158400</v>
      </c>
      <c r="AX31" s="58" t="s">
        <v>368</v>
      </c>
      <c r="AY31" s="363" t="s">
        <v>374</v>
      </c>
      <c r="AZ31" s="47"/>
      <c r="BA31" s="57"/>
      <c r="BB31" s="57"/>
      <c r="BC31" s="57"/>
      <c r="BD31" s="47"/>
      <c r="BE31" s="91"/>
      <c r="BF31" s="353"/>
      <c r="BG31" s="47"/>
      <c r="BH31" s="337"/>
      <c r="BI31" s="57"/>
      <c r="BJ31" s="337"/>
      <c r="BK31" s="47"/>
      <c r="BL31" s="91"/>
      <c r="BM31" s="37"/>
      <c r="BN31" s="47"/>
      <c r="BO31" s="8"/>
      <c r="BP31" s="57"/>
      <c r="BQ31" s="57"/>
      <c r="BR31" s="57"/>
      <c r="BS31" s="47"/>
      <c r="BT31" s="91"/>
      <c r="BU31" s="37"/>
      <c r="BV31" s="47"/>
      <c r="BW31" s="37"/>
      <c r="BX31" s="47"/>
      <c r="BY31" s="34" t="s">
        <v>69</v>
      </c>
      <c r="BZ31" s="36" t="s">
        <v>15</v>
      </c>
      <c r="CA31" s="36" t="s">
        <v>70</v>
      </c>
      <c r="CB31" s="37" t="s">
        <v>74</v>
      </c>
      <c r="CC31" s="20" t="s">
        <v>13</v>
      </c>
      <c r="CD31" s="38" t="s">
        <v>70</v>
      </c>
      <c r="CE31" s="47"/>
      <c r="CF31" s="67"/>
      <c r="CG31" s="84" t="s">
        <v>145</v>
      </c>
      <c r="CH31" s="31"/>
      <c r="CI31" s="67"/>
    </row>
    <row r="32" spans="1:88" ht="21.75" customHeight="1">
      <c r="A32" s="57"/>
      <c r="B32" s="57"/>
      <c r="C32" s="57"/>
      <c r="D32" s="47">
        <v>41315</v>
      </c>
      <c r="E32" s="91" t="s">
        <v>403</v>
      </c>
      <c r="F32" s="37" t="s">
        <v>407</v>
      </c>
      <c r="G32" s="47"/>
      <c r="H32" s="8"/>
      <c r="I32" s="57"/>
      <c r="J32" s="57"/>
      <c r="K32" s="57"/>
      <c r="L32" s="47">
        <v>41315</v>
      </c>
      <c r="M32" s="91" t="s">
        <v>403</v>
      </c>
      <c r="N32" s="438" t="s">
        <v>407</v>
      </c>
      <c r="O32" s="47"/>
      <c r="P32" s="57"/>
      <c r="Q32" s="57"/>
      <c r="R32" s="57"/>
      <c r="S32" s="47">
        <v>41315</v>
      </c>
      <c r="T32" s="91" t="s">
        <v>403</v>
      </c>
      <c r="U32" s="438" t="s">
        <v>407</v>
      </c>
      <c r="V32" s="47">
        <v>41315</v>
      </c>
      <c r="W32" s="57"/>
      <c r="X32" s="57"/>
      <c r="Y32" s="57"/>
      <c r="Z32" s="47"/>
      <c r="AA32" s="91" t="s">
        <v>403</v>
      </c>
      <c r="AB32" s="411" t="s">
        <v>407</v>
      </c>
      <c r="AC32" s="47">
        <v>41315</v>
      </c>
      <c r="AD32" s="8"/>
      <c r="AE32" s="8"/>
      <c r="AF32" s="57"/>
      <c r="AG32" s="57"/>
      <c r="AH32" s="57"/>
      <c r="AI32" s="47"/>
      <c r="AJ32" s="91"/>
      <c r="AK32" s="411"/>
      <c r="AL32" s="47"/>
      <c r="AM32" s="57"/>
      <c r="AN32" s="57"/>
      <c r="AO32" s="57"/>
      <c r="AP32" s="47"/>
      <c r="AQ32" s="91"/>
      <c r="AR32" s="395"/>
      <c r="AS32" s="47"/>
      <c r="AT32" s="57"/>
      <c r="AU32" s="57"/>
      <c r="AV32" s="57"/>
      <c r="AW32" s="47"/>
      <c r="AX32" s="91"/>
      <c r="AY32" s="363"/>
      <c r="AZ32" s="47"/>
      <c r="BA32" s="57"/>
      <c r="BB32" s="57"/>
      <c r="BC32" s="57"/>
      <c r="BD32" s="89">
        <f>SUM(BD19:BD31)</f>
        <v>1637603.18</v>
      </c>
      <c r="BE32" s="6"/>
      <c r="BF32" s="353"/>
      <c r="BG32" s="89">
        <f>SUM(BG19:BG31)</f>
        <v>52776.39</v>
      </c>
      <c r="BH32" s="337"/>
      <c r="BI32" s="57"/>
      <c r="BJ32" s="337"/>
      <c r="BK32" s="89">
        <f>SUM(BK19:BK31)</f>
        <v>1210068.79</v>
      </c>
      <c r="BL32" s="6"/>
      <c r="BM32" s="37"/>
      <c r="BN32" s="89">
        <f>SUM(BN19:BN31)</f>
        <v>399442.19</v>
      </c>
      <c r="BO32" s="8"/>
      <c r="BP32" s="57"/>
      <c r="BQ32" s="57"/>
      <c r="BR32" s="57"/>
      <c r="BS32" s="89">
        <f>SUM(BS19:BS31)</f>
        <v>789006.6</v>
      </c>
      <c r="BT32" s="6"/>
      <c r="BU32" s="37"/>
      <c r="BV32" s="89">
        <f>SUM(BV19:BV31)</f>
        <v>398965.77</v>
      </c>
      <c r="BW32" s="37"/>
      <c r="BX32" s="89">
        <f>SUM(BX19:BX31)</f>
        <v>85234.16</v>
      </c>
      <c r="BY32" s="38" t="s">
        <v>70</v>
      </c>
      <c r="BZ32" s="39" t="s">
        <v>71</v>
      </c>
      <c r="CA32" s="39" t="s">
        <v>71</v>
      </c>
      <c r="CB32" s="40"/>
      <c r="CC32" s="66"/>
      <c r="CD32" s="41" t="s">
        <v>71</v>
      </c>
      <c r="CE32" s="47">
        <v>870060</v>
      </c>
      <c r="CF32" s="68">
        <v>246097</v>
      </c>
      <c r="CG32" s="49" t="s">
        <v>12</v>
      </c>
      <c r="CH32" s="37"/>
      <c r="CI32" s="67">
        <v>39884</v>
      </c>
    </row>
    <row r="33" spans="1:88" ht="21.75" customHeight="1">
      <c r="A33" s="57"/>
      <c r="B33" s="57"/>
      <c r="C33" s="57"/>
      <c r="D33" s="47">
        <v>35730</v>
      </c>
      <c r="E33" s="91" t="s">
        <v>404</v>
      </c>
      <c r="F33" s="411" t="s">
        <v>407</v>
      </c>
      <c r="G33" s="47"/>
      <c r="H33" s="8"/>
      <c r="I33" s="57"/>
      <c r="J33" s="57"/>
      <c r="K33" s="57"/>
      <c r="L33" s="47">
        <v>35730</v>
      </c>
      <c r="M33" s="91" t="s">
        <v>404</v>
      </c>
      <c r="N33" s="438" t="s">
        <v>407</v>
      </c>
      <c r="O33" s="47"/>
      <c r="P33" s="57"/>
      <c r="Q33" s="57"/>
      <c r="R33" s="57"/>
      <c r="S33" s="47">
        <v>35730</v>
      </c>
      <c r="T33" s="91" t="s">
        <v>404</v>
      </c>
      <c r="U33" s="438" t="s">
        <v>407</v>
      </c>
      <c r="V33" s="47">
        <v>35730</v>
      </c>
      <c r="W33" s="57"/>
      <c r="X33" s="57"/>
      <c r="Y33" s="57"/>
      <c r="Z33" s="47"/>
      <c r="AA33" s="91" t="s">
        <v>404</v>
      </c>
      <c r="AB33" s="411" t="s">
        <v>407</v>
      </c>
      <c r="AC33" s="47">
        <v>35730</v>
      </c>
      <c r="AD33" s="8"/>
      <c r="AE33" s="8"/>
      <c r="AF33" s="57"/>
      <c r="AG33" s="57"/>
      <c r="AH33" s="57"/>
      <c r="AI33" s="47"/>
      <c r="AJ33" s="91"/>
      <c r="AK33" s="411"/>
      <c r="AL33" s="47"/>
      <c r="AM33" s="57"/>
      <c r="AN33" s="57"/>
      <c r="AO33" s="57"/>
      <c r="AP33" s="47"/>
      <c r="AQ33" s="91"/>
      <c r="AR33" s="411"/>
      <c r="AS33" s="47"/>
      <c r="AT33" s="57"/>
      <c r="AU33" s="57"/>
      <c r="AV33" s="57"/>
      <c r="AW33" s="47"/>
      <c r="AX33" s="91"/>
      <c r="AY33" s="411"/>
      <c r="AZ33" s="47"/>
      <c r="BA33" s="57"/>
      <c r="BB33" s="57"/>
      <c r="BC33" s="57"/>
      <c r="BD33" s="425"/>
      <c r="BE33" s="6"/>
      <c r="BF33" s="20"/>
      <c r="BG33" s="425"/>
      <c r="BH33" s="337"/>
      <c r="BI33" s="57"/>
      <c r="BJ33" s="337"/>
      <c r="BK33" s="425"/>
      <c r="BL33" s="6"/>
      <c r="BM33" s="20"/>
      <c r="BN33" s="425"/>
      <c r="BO33" s="8"/>
      <c r="BP33" s="57"/>
      <c r="BQ33" s="57"/>
      <c r="BR33" s="57"/>
      <c r="BS33" s="425"/>
      <c r="BT33" s="6"/>
      <c r="BU33" s="20"/>
      <c r="BV33" s="425"/>
      <c r="BW33" s="20"/>
      <c r="BX33" s="425"/>
      <c r="BY33" s="263"/>
      <c r="BZ33" s="35"/>
      <c r="CA33" s="35"/>
      <c r="CB33" s="411"/>
      <c r="CC33" s="31"/>
      <c r="CD33" s="263"/>
      <c r="CE33" s="47"/>
      <c r="CF33" s="68"/>
      <c r="CG33" s="49"/>
      <c r="CH33" s="411"/>
      <c r="CI33" s="67"/>
    </row>
    <row r="34" spans="1:88" ht="21.75" customHeight="1">
      <c r="A34" s="57"/>
      <c r="B34" s="57"/>
      <c r="C34" s="57"/>
      <c r="D34" s="47">
        <v>176900</v>
      </c>
      <c r="E34" s="91" t="s">
        <v>405</v>
      </c>
      <c r="F34" s="411" t="s">
        <v>407</v>
      </c>
      <c r="G34" s="47"/>
      <c r="H34" s="8"/>
      <c r="I34" s="57"/>
      <c r="J34" s="57"/>
      <c r="K34" s="57"/>
      <c r="L34" s="47">
        <v>176900</v>
      </c>
      <c r="M34" s="91" t="s">
        <v>405</v>
      </c>
      <c r="N34" s="438" t="s">
        <v>407</v>
      </c>
      <c r="O34" s="47"/>
      <c r="P34" s="57"/>
      <c r="Q34" s="57"/>
      <c r="R34" s="57"/>
      <c r="S34" s="47">
        <v>176900</v>
      </c>
      <c r="T34" s="91" t="s">
        <v>405</v>
      </c>
      <c r="U34" s="438" t="s">
        <v>407</v>
      </c>
      <c r="V34" s="47">
        <v>176900</v>
      </c>
      <c r="W34" s="57"/>
      <c r="X34" s="57"/>
      <c r="Y34" s="57"/>
      <c r="Z34" s="47"/>
      <c r="AA34" s="91" t="s">
        <v>405</v>
      </c>
      <c r="AB34" s="411" t="s">
        <v>407</v>
      </c>
      <c r="AC34" s="47">
        <v>176900</v>
      </c>
      <c r="AD34" s="8"/>
      <c r="AE34" s="8"/>
      <c r="AF34" s="57"/>
      <c r="AG34" s="57"/>
      <c r="AH34" s="57"/>
      <c r="AI34" s="47"/>
      <c r="AJ34" s="91"/>
      <c r="AK34" s="411"/>
      <c r="AL34" s="47"/>
      <c r="AM34" s="57"/>
      <c r="AN34" s="57"/>
      <c r="AO34" s="57"/>
      <c r="AP34" s="47"/>
      <c r="AQ34" s="91"/>
      <c r="AR34" s="411"/>
      <c r="AS34" s="47"/>
      <c r="AT34" s="57"/>
      <c r="AU34" s="57"/>
      <c r="AV34" s="57"/>
      <c r="AW34" s="47"/>
      <c r="AX34" s="91"/>
      <c r="AY34" s="411"/>
      <c r="AZ34" s="47"/>
      <c r="BA34" s="57"/>
      <c r="BB34" s="57"/>
      <c r="BC34" s="57"/>
      <c r="BD34" s="425"/>
      <c r="BE34" s="6"/>
      <c r="BF34" s="20"/>
      <c r="BG34" s="425"/>
      <c r="BH34" s="337"/>
      <c r="BI34" s="57"/>
      <c r="BJ34" s="337"/>
      <c r="BK34" s="425"/>
      <c r="BL34" s="6"/>
      <c r="BM34" s="20"/>
      <c r="BN34" s="425"/>
      <c r="BO34" s="8"/>
      <c r="BP34" s="57"/>
      <c r="BQ34" s="57"/>
      <c r="BR34" s="57"/>
      <c r="BS34" s="425"/>
      <c r="BT34" s="6"/>
      <c r="BU34" s="20"/>
      <c r="BV34" s="425"/>
      <c r="BW34" s="20"/>
      <c r="BX34" s="425"/>
      <c r="BY34" s="263"/>
      <c r="BZ34" s="35"/>
      <c r="CA34" s="35"/>
      <c r="CB34" s="411"/>
      <c r="CC34" s="31"/>
      <c r="CD34" s="263"/>
      <c r="CE34" s="47"/>
      <c r="CF34" s="68"/>
      <c r="CG34" s="49"/>
      <c r="CH34" s="411"/>
      <c r="CI34" s="67"/>
    </row>
    <row r="35" spans="1:88" ht="21.75" customHeight="1">
      <c r="A35" s="57"/>
      <c r="B35" s="57"/>
      <c r="C35" s="57"/>
      <c r="D35" s="47"/>
      <c r="E35" s="91" t="s">
        <v>406</v>
      </c>
      <c r="F35" s="411"/>
      <c r="G35" s="47"/>
      <c r="H35" s="8"/>
      <c r="I35" s="57"/>
      <c r="J35" s="57"/>
      <c r="K35" s="57"/>
      <c r="L35" s="47"/>
      <c r="M35" s="91" t="s">
        <v>406</v>
      </c>
      <c r="N35" s="438"/>
      <c r="O35" s="47"/>
      <c r="P35" s="57"/>
      <c r="Q35" s="57"/>
      <c r="R35" s="57"/>
      <c r="S35" s="47"/>
      <c r="T35" s="91" t="s">
        <v>406</v>
      </c>
      <c r="U35" s="438"/>
      <c r="V35" s="47"/>
      <c r="W35" s="57"/>
      <c r="X35" s="57"/>
      <c r="Y35" s="57"/>
      <c r="Z35" s="47"/>
      <c r="AA35" s="91" t="s">
        <v>406</v>
      </c>
      <c r="AB35" s="411"/>
      <c r="AC35" s="47"/>
      <c r="AD35" s="8"/>
      <c r="AE35" s="8"/>
      <c r="AF35" s="57"/>
      <c r="AG35" s="57"/>
      <c r="AH35" s="57"/>
      <c r="AI35" s="47"/>
      <c r="AJ35" s="91"/>
      <c r="AK35" s="411"/>
      <c r="AL35" s="47"/>
      <c r="AM35" s="57"/>
      <c r="AN35" s="57"/>
      <c r="AO35" s="57"/>
      <c r="AP35" s="47"/>
      <c r="AQ35" s="91"/>
      <c r="AR35" s="411"/>
      <c r="AS35" s="47"/>
      <c r="AT35" s="57"/>
      <c r="AU35" s="57"/>
      <c r="AV35" s="57"/>
      <c r="AW35" s="47"/>
      <c r="AX35" s="91"/>
      <c r="AY35" s="411"/>
      <c r="AZ35" s="47"/>
      <c r="BA35" s="57"/>
      <c r="BB35" s="57"/>
      <c r="BC35" s="57"/>
      <c r="BD35" s="425"/>
      <c r="BE35" s="6"/>
      <c r="BF35" s="20"/>
      <c r="BG35" s="425"/>
      <c r="BH35" s="337"/>
      <c r="BI35" s="57"/>
      <c r="BJ35" s="337"/>
      <c r="BK35" s="425"/>
      <c r="BL35" s="6"/>
      <c r="BM35" s="20"/>
      <c r="BN35" s="425"/>
      <c r="BO35" s="8"/>
      <c r="BP35" s="57"/>
      <c r="BQ35" s="57"/>
      <c r="BR35" s="57"/>
      <c r="BS35" s="425"/>
      <c r="BT35" s="6"/>
      <c r="BU35" s="20"/>
      <c r="BV35" s="425"/>
      <c r="BW35" s="20"/>
      <c r="BX35" s="425"/>
      <c r="BY35" s="263"/>
      <c r="BZ35" s="35"/>
      <c r="CA35" s="35"/>
      <c r="CB35" s="411"/>
      <c r="CC35" s="31"/>
      <c r="CD35" s="263"/>
      <c r="CE35" s="47"/>
      <c r="CF35" s="68"/>
      <c r="CG35" s="49"/>
      <c r="CH35" s="411"/>
      <c r="CI35" s="67"/>
    </row>
    <row r="36" spans="1:88" ht="21.75" customHeight="1" thickBot="1">
      <c r="A36" s="57"/>
      <c r="B36" s="57"/>
      <c r="C36" s="57"/>
      <c r="D36" s="89">
        <f>SUM(D20:D34)</f>
        <v>4601378.18</v>
      </c>
      <c r="E36" s="6"/>
      <c r="F36" s="37"/>
      <c r="G36" s="89">
        <f>SUM(G20:G35)</f>
        <v>19569.45</v>
      </c>
      <c r="H36" s="65"/>
      <c r="I36" s="57"/>
      <c r="J36" s="57"/>
      <c r="K36" s="57"/>
      <c r="L36" s="89">
        <f>SUM(L20:L34)</f>
        <v>4218888.18</v>
      </c>
      <c r="M36" s="6"/>
      <c r="N36" s="438"/>
      <c r="O36" s="89">
        <f>SUM(O20:O35)</f>
        <v>19569.45</v>
      </c>
      <c r="P36" s="57"/>
      <c r="Q36" s="57"/>
      <c r="R36" s="57"/>
      <c r="S36" s="89">
        <f>SUM(S20:S34)</f>
        <v>4199318.7300000004</v>
      </c>
      <c r="T36" s="6"/>
      <c r="U36" s="438"/>
      <c r="V36" s="89">
        <f>SUM(V20:V35)</f>
        <v>333224.82</v>
      </c>
      <c r="W36" s="57"/>
      <c r="X36" s="57"/>
      <c r="Y36" s="57"/>
      <c r="Z36" s="89">
        <f>SUM(Z20:Z32)</f>
        <v>3485393.9099999997</v>
      </c>
      <c r="AA36" s="6"/>
      <c r="AB36" s="411"/>
      <c r="AC36" s="89">
        <f>SUM(AC20:AC35)</f>
        <v>333224.82</v>
      </c>
      <c r="AD36" s="65"/>
      <c r="AE36" s="65"/>
      <c r="AF36" s="57"/>
      <c r="AG36" s="57"/>
      <c r="AH36" s="57"/>
      <c r="AI36" s="89">
        <f>SUM(AI20:AI32)</f>
        <v>540815.90999999992</v>
      </c>
      <c r="AJ36" s="6"/>
      <c r="AK36" s="411"/>
      <c r="AL36" s="89">
        <f>SUM(AL20:AL32)</f>
        <v>36391.93</v>
      </c>
      <c r="AM36" s="57"/>
      <c r="AN36" s="57"/>
      <c r="AO36" s="57"/>
      <c r="AP36" s="89">
        <f>SUM(AP20:AP32)</f>
        <v>504423.98</v>
      </c>
      <c r="AQ36" s="6"/>
      <c r="AR36" s="395"/>
      <c r="AS36" s="89">
        <f>SUM(AS20:AS32)</f>
        <v>36391.93</v>
      </c>
      <c r="AT36" s="57"/>
      <c r="AU36" s="57"/>
      <c r="AV36" s="57"/>
      <c r="AW36" s="89">
        <f>SUM(AW20:AW32)</f>
        <v>311217.95</v>
      </c>
      <c r="AX36" s="6"/>
      <c r="AY36" s="363"/>
      <c r="AZ36" s="89">
        <f>SUM(AZ20:AZ32)</f>
        <v>40834.910000000003</v>
      </c>
      <c r="BA36" s="57"/>
      <c r="BB36" s="57"/>
      <c r="BC36" s="57"/>
      <c r="BD36" s="88">
        <f>BD18+BD32</f>
        <v>11542618.959999999</v>
      </c>
      <c r="BE36" s="31" t="s">
        <v>73</v>
      </c>
      <c r="BF36" s="64"/>
      <c r="BG36" s="87">
        <f>BG18+BG32</f>
        <v>3857271.93</v>
      </c>
      <c r="BH36" s="337"/>
      <c r="BI36" s="57"/>
      <c r="BJ36" s="337"/>
      <c r="BK36" s="88">
        <f>BK18+BK32</f>
        <v>7310589.0300000003</v>
      </c>
      <c r="BL36" s="31" t="s">
        <v>73</v>
      </c>
      <c r="BM36" s="64"/>
      <c r="BN36" s="87">
        <f>BN18+BN32</f>
        <v>719658.55</v>
      </c>
      <c r="BO36" s="65"/>
      <c r="BP36" s="57"/>
      <c r="BQ36" s="57"/>
      <c r="BR36" s="57"/>
      <c r="BS36" s="88">
        <f>BS18+BS32</f>
        <v>6569310.4799999995</v>
      </c>
      <c r="BT36" s="31" t="s">
        <v>73</v>
      </c>
      <c r="BU36" s="64"/>
      <c r="BV36" s="87">
        <f>BV18+BV32</f>
        <v>2166272.77</v>
      </c>
      <c r="BW36" s="64"/>
      <c r="BX36" s="87">
        <f>BX18+BX32</f>
        <v>1302669.4099999999</v>
      </c>
      <c r="BY36" s="41" t="s">
        <v>71</v>
      </c>
      <c r="BZ36" s="47"/>
      <c r="CA36" s="67"/>
      <c r="CB36" s="84" t="s">
        <v>145</v>
      </c>
      <c r="CC36" s="31"/>
      <c r="CD36" s="67"/>
      <c r="CE36" s="47">
        <v>6530400</v>
      </c>
      <c r="CF36" s="67">
        <v>3309771</v>
      </c>
      <c r="CG36" s="49" t="s">
        <v>146</v>
      </c>
      <c r="CH36" s="37"/>
      <c r="CI36" s="67">
        <v>406355</v>
      </c>
    </row>
    <row r="37" spans="1:88" ht="21.75" customHeight="1" thickTop="1" thickBot="1">
      <c r="A37" s="57"/>
      <c r="B37" s="57"/>
      <c r="C37" s="57"/>
      <c r="D37" s="88">
        <f>D19+D36</f>
        <v>25054157.5</v>
      </c>
      <c r="E37" s="31" t="s">
        <v>73</v>
      </c>
      <c r="F37" s="64"/>
      <c r="G37" s="87">
        <f>G19+G36</f>
        <v>2484947.8500000006</v>
      </c>
      <c r="H37" s="65"/>
      <c r="I37" s="57"/>
      <c r="J37" s="57"/>
      <c r="K37" s="57"/>
      <c r="L37" s="88">
        <f>L19+L36</f>
        <v>24671667.5</v>
      </c>
      <c r="M37" s="31" t="s">
        <v>73</v>
      </c>
      <c r="N37" s="64"/>
      <c r="O37" s="87">
        <f>O19+O36</f>
        <v>2484947.8500000006</v>
      </c>
      <c r="P37" s="57"/>
      <c r="Q37" s="57"/>
      <c r="R37" s="57"/>
      <c r="S37" s="88">
        <f>S19+S36</f>
        <v>22186719.650000002</v>
      </c>
      <c r="T37" s="31" t="s">
        <v>73</v>
      </c>
      <c r="U37" s="64"/>
      <c r="V37" s="87">
        <f>V19+V36</f>
        <v>1970901.4600000002</v>
      </c>
      <c r="W37" s="57"/>
      <c r="X37" s="57"/>
      <c r="Y37" s="57"/>
      <c r="Z37" s="88">
        <f>Z19+Z36</f>
        <v>19835118.190000001</v>
      </c>
      <c r="AA37" s="31" t="s">
        <v>73</v>
      </c>
      <c r="AB37" s="64"/>
      <c r="AC37" s="87">
        <f>AC19+AC36</f>
        <v>1970901.4600000002</v>
      </c>
      <c r="AD37" s="65"/>
      <c r="AE37" s="65"/>
      <c r="AF37" s="57"/>
      <c r="AG37" s="57"/>
      <c r="AH37" s="57"/>
      <c r="AI37" s="88">
        <f>AI19+AI36</f>
        <v>16890540.190000001</v>
      </c>
      <c r="AJ37" s="31" t="s">
        <v>73</v>
      </c>
      <c r="AK37" s="64"/>
      <c r="AL37" s="87">
        <f>AL19+AL36</f>
        <v>5588903.6399999997</v>
      </c>
      <c r="AM37" s="57"/>
      <c r="AN37" s="57"/>
      <c r="AO37" s="57"/>
      <c r="AP37" s="88">
        <f>AP19+AP36</f>
        <v>11301636.550000001</v>
      </c>
      <c r="AQ37" s="31" t="s">
        <v>73</v>
      </c>
      <c r="AR37" s="64"/>
      <c r="AS37" s="87">
        <f>AS19+AS36</f>
        <v>5588903.6399999997</v>
      </c>
      <c r="AT37" s="57"/>
      <c r="AU37" s="57"/>
      <c r="AV37" s="57"/>
      <c r="AW37" s="88">
        <f>AW19+AW36</f>
        <v>10641146.039999999</v>
      </c>
      <c r="AX37" s="31" t="s">
        <v>73</v>
      </c>
      <c r="AY37" s="64"/>
      <c r="AZ37" s="87">
        <f>AZ19+AZ36</f>
        <v>465747.22</v>
      </c>
      <c r="BA37" s="57"/>
      <c r="BB37" s="57"/>
      <c r="BC37" s="57"/>
      <c r="BD37" s="43"/>
      <c r="BE37" s="31"/>
      <c r="BF37" s="31"/>
      <c r="BG37" s="65"/>
      <c r="BH37" s="337"/>
      <c r="BI37" s="57"/>
      <c r="BJ37" s="337"/>
      <c r="BK37" s="43"/>
      <c r="BL37" s="31"/>
      <c r="BM37" s="31"/>
      <c r="BN37" s="65"/>
      <c r="BO37" s="65"/>
      <c r="BP37" s="57"/>
      <c r="BQ37" s="57"/>
      <c r="BR37" s="57"/>
      <c r="BS37" s="43"/>
      <c r="BT37" s="31"/>
      <c r="BU37" s="31"/>
      <c r="BV37" s="65"/>
      <c r="BW37" s="64"/>
      <c r="BX37" s="262"/>
      <c r="BY37" s="263"/>
      <c r="BZ37" s="47"/>
      <c r="CA37" s="68"/>
      <c r="CB37" s="84"/>
      <c r="CC37" s="31"/>
      <c r="CD37" s="67"/>
      <c r="CE37" s="47"/>
      <c r="CF37" s="67"/>
      <c r="CG37" s="49"/>
      <c r="CH37" s="31"/>
      <c r="CI37" s="67"/>
    </row>
    <row r="38" spans="1:88" ht="21.75" customHeight="1" thickTop="1">
      <c r="A38" s="57"/>
      <c r="B38" s="57"/>
      <c r="C38" s="57"/>
      <c r="D38" s="43"/>
      <c r="E38" s="31"/>
      <c r="F38" s="31"/>
      <c r="G38" s="65"/>
      <c r="H38" s="65"/>
      <c r="I38" s="57"/>
      <c r="J38" s="57"/>
      <c r="K38" s="57"/>
      <c r="L38" s="43"/>
      <c r="M38" s="31"/>
      <c r="N38" s="31"/>
      <c r="O38" s="65"/>
      <c r="P38" s="57"/>
      <c r="Q38" s="57"/>
      <c r="R38" s="57"/>
      <c r="S38" s="43"/>
      <c r="T38" s="31"/>
      <c r="U38" s="31"/>
      <c r="V38" s="65"/>
      <c r="W38" s="57"/>
      <c r="X38" s="57"/>
      <c r="Y38" s="57"/>
      <c r="Z38" s="43"/>
      <c r="AA38" s="31"/>
      <c r="AB38" s="31"/>
      <c r="AC38" s="65"/>
      <c r="AD38" s="65"/>
      <c r="AE38" s="65"/>
      <c r="AF38" s="57"/>
      <c r="AG38" s="57"/>
      <c r="AH38" s="57"/>
      <c r="AI38" s="43"/>
      <c r="AJ38" s="31"/>
      <c r="AK38" s="31"/>
      <c r="AL38" s="65"/>
      <c r="AM38" s="57"/>
      <c r="AN38" s="57"/>
      <c r="AO38" s="57"/>
      <c r="AP38" s="43"/>
      <c r="AQ38" s="31"/>
      <c r="AR38" s="31"/>
      <c r="AS38" s="65"/>
      <c r="AT38" s="57"/>
      <c r="AU38" s="57"/>
      <c r="AV38" s="57"/>
      <c r="AW38" s="43"/>
      <c r="AX38" s="31"/>
      <c r="AY38" s="31"/>
      <c r="AZ38" s="65"/>
      <c r="BA38" s="57"/>
      <c r="BB38" s="57"/>
      <c r="BC38" s="57"/>
      <c r="BD38" s="43"/>
      <c r="BE38" s="31"/>
      <c r="BF38" s="31"/>
      <c r="BG38" s="65"/>
      <c r="BH38" s="337"/>
      <c r="BI38" s="57"/>
      <c r="BJ38" s="337"/>
      <c r="BK38" s="43"/>
      <c r="BL38" s="31"/>
      <c r="BM38" s="31"/>
      <c r="BN38" s="65"/>
      <c r="BO38" s="65"/>
      <c r="BP38" s="57"/>
      <c r="BQ38" s="57"/>
      <c r="BR38" s="57"/>
      <c r="BS38" s="43"/>
      <c r="BT38" s="31"/>
      <c r="BU38" s="31"/>
      <c r="BV38" s="65"/>
      <c r="BW38" s="64"/>
      <c r="BX38" s="262"/>
      <c r="BY38" s="263"/>
      <c r="BZ38" s="47"/>
      <c r="CA38" s="68"/>
      <c r="CB38" s="84"/>
      <c r="CC38" s="31"/>
      <c r="CD38" s="67"/>
      <c r="CE38" s="47"/>
      <c r="CF38" s="67"/>
      <c r="CG38" s="49"/>
      <c r="CH38" s="31"/>
      <c r="CI38" s="67"/>
    </row>
    <row r="39" spans="1:88" ht="20.25" customHeight="1">
      <c r="A39" s="532" t="s">
        <v>68</v>
      </c>
      <c r="B39" s="533"/>
      <c r="C39" s="533"/>
      <c r="D39" s="534"/>
      <c r="E39" s="33"/>
      <c r="F39" s="33"/>
      <c r="G39" s="38" t="s">
        <v>80</v>
      </c>
      <c r="H39" s="80"/>
      <c r="I39" s="532" t="s">
        <v>68</v>
      </c>
      <c r="J39" s="533"/>
      <c r="K39" s="533"/>
      <c r="L39" s="534"/>
      <c r="M39" s="437"/>
      <c r="N39" s="437"/>
      <c r="O39" s="38" t="s">
        <v>80</v>
      </c>
      <c r="P39" s="532" t="s">
        <v>68</v>
      </c>
      <c r="Q39" s="533"/>
      <c r="R39" s="533"/>
      <c r="S39" s="534"/>
      <c r="T39" s="437"/>
      <c r="U39" s="437"/>
      <c r="V39" s="38" t="s">
        <v>80</v>
      </c>
      <c r="W39" s="532" t="s">
        <v>68</v>
      </c>
      <c r="X39" s="533"/>
      <c r="Y39" s="533"/>
      <c r="Z39" s="534"/>
      <c r="AA39" s="410"/>
      <c r="AB39" s="410"/>
      <c r="AC39" s="38" t="s">
        <v>80</v>
      </c>
      <c r="AD39" s="409"/>
      <c r="AE39" s="80"/>
      <c r="AF39" s="532" t="s">
        <v>68</v>
      </c>
      <c r="AG39" s="533"/>
      <c r="AH39" s="533"/>
      <c r="AI39" s="534"/>
      <c r="AJ39" s="410"/>
      <c r="AK39" s="410"/>
      <c r="AL39" s="38" t="s">
        <v>80</v>
      </c>
      <c r="AM39" s="532" t="s">
        <v>68</v>
      </c>
      <c r="AN39" s="533"/>
      <c r="AO39" s="533"/>
      <c r="AP39" s="534"/>
      <c r="AQ39" s="394"/>
      <c r="AR39" s="394"/>
      <c r="AS39" s="38" t="s">
        <v>80</v>
      </c>
      <c r="AT39" s="532" t="s">
        <v>68</v>
      </c>
      <c r="AU39" s="533"/>
      <c r="AV39" s="533"/>
      <c r="AW39" s="534"/>
      <c r="AX39" s="362"/>
      <c r="AY39" s="362"/>
      <c r="AZ39" s="38" t="s">
        <v>80</v>
      </c>
      <c r="BA39" s="532" t="s">
        <v>68</v>
      </c>
      <c r="BB39" s="533"/>
      <c r="BC39" s="533"/>
      <c r="BD39" s="534"/>
      <c r="BE39" s="352"/>
      <c r="BF39" s="352"/>
      <c r="BG39" s="38" t="s">
        <v>80</v>
      </c>
      <c r="BH39" s="532" t="s">
        <v>68</v>
      </c>
      <c r="BI39" s="533"/>
      <c r="BJ39" s="533"/>
      <c r="BK39" s="534"/>
      <c r="BL39" s="33"/>
      <c r="BM39" s="33"/>
      <c r="BN39" s="38" t="s">
        <v>80</v>
      </c>
      <c r="BO39" s="80"/>
      <c r="BP39" s="532" t="s">
        <v>68</v>
      </c>
      <c r="BQ39" s="533"/>
      <c r="BR39" s="533"/>
      <c r="BS39" s="534"/>
      <c r="BT39" s="33"/>
      <c r="BU39" s="33"/>
      <c r="BV39" s="38" t="s">
        <v>80</v>
      </c>
      <c r="BW39" s="33"/>
      <c r="BX39" s="34" t="s">
        <v>69</v>
      </c>
      <c r="BY39" s="67"/>
      <c r="BZ39" s="47">
        <v>870060</v>
      </c>
      <c r="CA39" s="68">
        <v>292297</v>
      </c>
      <c r="CB39" s="49" t="s">
        <v>12</v>
      </c>
      <c r="CC39" s="37"/>
      <c r="CD39" s="67">
        <v>6316</v>
      </c>
      <c r="CE39" s="47">
        <v>2052720</v>
      </c>
      <c r="CF39" s="67">
        <v>1310880</v>
      </c>
      <c r="CG39" s="49" t="s">
        <v>147</v>
      </c>
      <c r="CH39" s="31"/>
      <c r="CI39" s="67">
        <v>163860</v>
      </c>
    </row>
    <row r="40" spans="1:88" ht="20.25" customHeight="1">
      <c r="A40" s="36" t="s">
        <v>15</v>
      </c>
      <c r="B40" s="36" t="s">
        <v>244</v>
      </c>
      <c r="C40" s="36" t="s">
        <v>125</v>
      </c>
      <c r="D40" s="36" t="s">
        <v>70</v>
      </c>
      <c r="E40" s="37" t="s">
        <v>74</v>
      </c>
      <c r="F40" s="20" t="s">
        <v>13</v>
      </c>
      <c r="G40" s="263" t="s">
        <v>69</v>
      </c>
      <c r="H40" s="80"/>
      <c r="I40" s="36" t="s">
        <v>15</v>
      </c>
      <c r="J40" s="36" t="s">
        <v>244</v>
      </c>
      <c r="K40" s="36" t="s">
        <v>125</v>
      </c>
      <c r="L40" s="36" t="s">
        <v>70</v>
      </c>
      <c r="M40" s="438" t="s">
        <v>74</v>
      </c>
      <c r="N40" s="20" t="s">
        <v>13</v>
      </c>
      <c r="O40" s="263" t="s">
        <v>69</v>
      </c>
      <c r="P40" s="36" t="s">
        <v>15</v>
      </c>
      <c r="Q40" s="36" t="s">
        <v>244</v>
      </c>
      <c r="R40" s="36" t="s">
        <v>125</v>
      </c>
      <c r="S40" s="36" t="s">
        <v>70</v>
      </c>
      <c r="T40" s="438" t="s">
        <v>74</v>
      </c>
      <c r="U40" s="20" t="s">
        <v>13</v>
      </c>
      <c r="V40" s="263" t="s">
        <v>69</v>
      </c>
      <c r="W40" s="36" t="s">
        <v>15</v>
      </c>
      <c r="X40" s="36" t="s">
        <v>244</v>
      </c>
      <c r="Y40" s="36" t="s">
        <v>125</v>
      </c>
      <c r="Z40" s="36" t="s">
        <v>70</v>
      </c>
      <c r="AA40" s="411" t="s">
        <v>74</v>
      </c>
      <c r="AB40" s="20" t="s">
        <v>13</v>
      </c>
      <c r="AC40" s="263" t="s">
        <v>69</v>
      </c>
      <c r="AD40" s="409"/>
      <c r="AE40" s="80"/>
      <c r="AF40" s="36" t="s">
        <v>15</v>
      </c>
      <c r="AG40" s="36" t="s">
        <v>244</v>
      </c>
      <c r="AH40" s="36" t="s">
        <v>125</v>
      </c>
      <c r="AI40" s="36" t="s">
        <v>70</v>
      </c>
      <c r="AJ40" s="411" t="s">
        <v>74</v>
      </c>
      <c r="AK40" s="20" t="s">
        <v>13</v>
      </c>
      <c r="AL40" s="263" t="s">
        <v>69</v>
      </c>
      <c r="AM40" s="36" t="s">
        <v>15</v>
      </c>
      <c r="AN40" s="36" t="s">
        <v>244</v>
      </c>
      <c r="AO40" s="36" t="s">
        <v>125</v>
      </c>
      <c r="AP40" s="36" t="s">
        <v>70</v>
      </c>
      <c r="AQ40" s="395" t="s">
        <v>74</v>
      </c>
      <c r="AR40" s="20" t="s">
        <v>13</v>
      </c>
      <c r="AS40" s="263" t="s">
        <v>69</v>
      </c>
      <c r="AT40" s="36" t="s">
        <v>15</v>
      </c>
      <c r="AU40" s="36" t="s">
        <v>244</v>
      </c>
      <c r="AV40" s="36" t="s">
        <v>125</v>
      </c>
      <c r="AW40" s="36" t="s">
        <v>70</v>
      </c>
      <c r="AX40" s="363" t="s">
        <v>74</v>
      </c>
      <c r="AY40" s="20" t="s">
        <v>13</v>
      </c>
      <c r="AZ40" s="263" t="s">
        <v>69</v>
      </c>
      <c r="BA40" s="36" t="s">
        <v>15</v>
      </c>
      <c r="BB40" s="36" t="s">
        <v>244</v>
      </c>
      <c r="BC40" s="36" t="s">
        <v>125</v>
      </c>
      <c r="BD40" s="36" t="s">
        <v>70</v>
      </c>
      <c r="BE40" s="353" t="s">
        <v>74</v>
      </c>
      <c r="BF40" s="20" t="s">
        <v>13</v>
      </c>
      <c r="BG40" s="263" t="s">
        <v>69</v>
      </c>
      <c r="BH40" s="331" t="s">
        <v>15</v>
      </c>
      <c r="BI40" s="36" t="s">
        <v>244</v>
      </c>
      <c r="BJ40" s="331" t="s">
        <v>125</v>
      </c>
      <c r="BK40" s="36" t="s">
        <v>70</v>
      </c>
      <c r="BL40" s="37" t="s">
        <v>74</v>
      </c>
      <c r="BM40" s="20" t="s">
        <v>13</v>
      </c>
      <c r="BN40" s="263" t="s">
        <v>69</v>
      </c>
      <c r="BO40" s="80"/>
      <c r="BP40" s="36" t="s">
        <v>15</v>
      </c>
      <c r="BQ40" s="36" t="s">
        <v>244</v>
      </c>
      <c r="BR40" s="36" t="s">
        <v>125</v>
      </c>
      <c r="BS40" s="36" t="s">
        <v>70</v>
      </c>
      <c r="BT40" s="37" t="s">
        <v>74</v>
      </c>
      <c r="BU40" s="20" t="s">
        <v>13</v>
      </c>
      <c r="BV40" s="263" t="s">
        <v>69</v>
      </c>
      <c r="BW40" s="20" t="s">
        <v>13</v>
      </c>
      <c r="BX40" s="38" t="s">
        <v>70</v>
      </c>
      <c r="BY40" s="67">
        <v>5727</v>
      </c>
      <c r="BZ40" s="47">
        <v>6530400</v>
      </c>
      <c r="CA40" s="67">
        <v>4080741</v>
      </c>
      <c r="CB40" s="49" t="s">
        <v>146</v>
      </c>
      <c r="CC40" s="37"/>
      <c r="CD40" s="67">
        <v>364615</v>
      </c>
      <c r="CE40" s="47">
        <v>508800</v>
      </c>
      <c r="CF40" s="62">
        <v>174170</v>
      </c>
      <c r="CG40" s="49" t="s">
        <v>5</v>
      </c>
      <c r="CH40" s="37"/>
      <c r="CI40" s="62">
        <v>22250</v>
      </c>
    </row>
    <row r="41" spans="1:88" ht="20.25" customHeight="1">
      <c r="A41" s="35" t="s">
        <v>243</v>
      </c>
      <c r="B41" s="35" t="s">
        <v>246</v>
      </c>
      <c r="C41" s="35" t="s">
        <v>243</v>
      </c>
      <c r="D41" s="35" t="s">
        <v>243</v>
      </c>
      <c r="E41" s="37"/>
      <c r="F41" s="20"/>
      <c r="G41" s="263" t="s">
        <v>242</v>
      </c>
      <c r="H41" s="80"/>
      <c r="I41" s="35" t="s">
        <v>243</v>
      </c>
      <c r="J41" s="35" t="s">
        <v>246</v>
      </c>
      <c r="K41" s="35" t="s">
        <v>243</v>
      </c>
      <c r="L41" s="35" t="s">
        <v>243</v>
      </c>
      <c r="M41" s="438"/>
      <c r="N41" s="20"/>
      <c r="O41" s="263" t="s">
        <v>242</v>
      </c>
      <c r="P41" s="35" t="s">
        <v>243</v>
      </c>
      <c r="Q41" s="35" t="s">
        <v>246</v>
      </c>
      <c r="R41" s="35" t="s">
        <v>243</v>
      </c>
      <c r="S41" s="35" t="s">
        <v>243</v>
      </c>
      <c r="T41" s="438"/>
      <c r="U41" s="20"/>
      <c r="V41" s="263" t="s">
        <v>242</v>
      </c>
      <c r="W41" s="35" t="s">
        <v>243</v>
      </c>
      <c r="X41" s="35" t="s">
        <v>246</v>
      </c>
      <c r="Y41" s="35" t="s">
        <v>243</v>
      </c>
      <c r="Z41" s="35" t="s">
        <v>243</v>
      </c>
      <c r="AA41" s="411"/>
      <c r="AB41" s="20"/>
      <c r="AC41" s="263" t="s">
        <v>242</v>
      </c>
      <c r="AD41" s="409"/>
      <c r="AE41" s="80"/>
      <c r="AF41" s="35" t="s">
        <v>243</v>
      </c>
      <c r="AG41" s="35" t="s">
        <v>246</v>
      </c>
      <c r="AH41" s="35" t="s">
        <v>243</v>
      </c>
      <c r="AI41" s="35" t="s">
        <v>243</v>
      </c>
      <c r="AJ41" s="411"/>
      <c r="AK41" s="20"/>
      <c r="AL41" s="263" t="s">
        <v>242</v>
      </c>
      <c r="AM41" s="35" t="s">
        <v>243</v>
      </c>
      <c r="AN41" s="35" t="s">
        <v>246</v>
      </c>
      <c r="AO41" s="35" t="s">
        <v>243</v>
      </c>
      <c r="AP41" s="35" t="s">
        <v>243</v>
      </c>
      <c r="AQ41" s="395"/>
      <c r="AR41" s="20"/>
      <c r="AS41" s="263" t="s">
        <v>242</v>
      </c>
      <c r="AT41" s="35" t="s">
        <v>243</v>
      </c>
      <c r="AU41" s="35" t="s">
        <v>246</v>
      </c>
      <c r="AV41" s="35" t="s">
        <v>243</v>
      </c>
      <c r="AW41" s="35" t="s">
        <v>243</v>
      </c>
      <c r="AX41" s="363"/>
      <c r="AY41" s="20"/>
      <c r="AZ41" s="263" t="s">
        <v>242</v>
      </c>
      <c r="BA41" s="35" t="s">
        <v>243</v>
      </c>
      <c r="BB41" s="35" t="s">
        <v>246</v>
      </c>
      <c r="BC41" s="35" t="s">
        <v>243</v>
      </c>
      <c r="BD41" s="35" t="s">
        <v>243</v>
      </c>
      <c r="BE41" s="353"/>
      <c r="BF41" s="20"/>
      <c r="BG41" s="263" t="s">
        <v>242</v>
      </c>
      <c r="BH41" s="332" t="s">
        <v>243</v>
      </c>
      <c r="BI41" s="35" t="s">
        <v>246</v>
      </c>
      <c r="BJ41" s="332" t="s">
        <v>243</v>
      </c>
      <c r="BK41" s="35" t="s">
        <v>243</v>
      </c>
      <c r="BL41" s="37"/>
      <c r="BM41" s="20"/>
      <c r="BN41" s="263" t="s">
        <v>242</v>
      </c>
      <c r="BO41" s="80"/>
      <c r="BP41" s="35" t="s">
        <v>243</v>
      </c>
      <c r="BQ41" s="35" t="s">
        <v>246</v>
      </c>
      <c r="BR41" s="35" t="s">
        <v>243</v>
      </c>
      <c r="BS41" s="35" t="s">
        <v>243</v>
      </c>
      <c r="BT41" s="37"/>
      <c r="BU41" s="20"/>
      <c r="BV41" s="263" t="s">
        <v>242</v>
      </c>
      <c r="BW41" s="20"/>
      <c r="BX41" s="263"/>
      <c r="BY41" s="67"/>
      <c r="BZ41" s="47"/>
      <c r="CA41" s="67"/>
      <c r="CB41" s="49"/>
      <c r="CC41" s="31"/>
      <c r="CD41" s="67"/>
      <c r="CE41" s="47"/>
      <c r="CF41" s="62"/>
      <c r="CG41" s="49"/>
      <c r="CH41" s="37"/>
      <c r="CI41" s="62"/>
    </row>
    <row r="42" spans="1:88" ht="20.25" customHeight="1">
      <c r="A42" s="39"/>
      <c r="B42" s="39" t="s">
        <v>245</v>
      </c>
      <c r="C42" s="39"/>
      <c r="D42" s="39"/>
      <c r="E42" s="40"/>
      <c r="F42" s="66"/>
      <c r="G42" s="41" t="s">
        <v>243</v>
      </c>
      <c r="H42" s="80"/>
      <c r="I42" s="39"/>
      <c r="J42" s="39" t="s">
        <v>245</v>
      </c>
      <c r="K42" s="39"/>
      <c r="L42" s="39"/>
      <c r="M42" s="439"/>
      <c r="N42" s="66"/>
      <c r="O42" s="41" t="s">
        <v>243</v>
      </c>
      <c r="P42" s="39"/>
      <c r="Q42" s="39" t="s">
        <v>245</v>
      </c>
      <c r="R42" s="39"/>
      <c r="S42" s="39"/>
      <c r="T42" s="439"/>
      <c r="U42" s="66"/>
      <c r="V42" s="41" t="s">
        <v>243</v>
      </c>
      <c r="W42" s="39"/>
      <c r="X42" s="39" t="s">
        <v>245</v>
      </c>
      <c r="Y42" s="39"/>
      <c r="Z42" s="39"/>
      <c r="AA42" s="412"/>
      <c r="AB42" s="66"/>
      <c r="AC42" s="41" t="s">
        <v>243</v>
      </c>
      <c r="AD42" s="409"/>
      <c r="AE42" s="80"/>
      <c r="AF42" s="39"/>
      <c r="AG42" s="39" t="s">
        <v>245</v>
      </c>
      <c r="AH42" s="39"/>
      <c r="AI42" s="39"/>
      <c r="AJ42" s="412"/>
      <c r="AK42" s="66"/>
      <c r="AL42" s="41" t="s">
        <v>243</v>
      </c>
      <c r="AM42" s="39"/>
      <c r="AN42" s="39" t="s">
        <v>245</v>
      </c>
      <c r="AO42" s="39"/>
      <c r="AP42" s="39"/>
      <c r="AQ42" s="396"/>
      <c r="AR42" s="66"/>
      <c r="AS42" s="41" t="s">
        <v>243</v>
      </c>
      <c r="AT42" s="39"/>
      <c r="AU42" s="39" t="s">
        <v>245</v>
      </c>
      <c r="AV42" s="39"/>
      <c r="AW42" s="39"/>
      <c r="AX42" s="364"/>
      <c r="AY42" s="66"/>
      <c r="AZ42" s="41" t="s">
        <v>243</v>
      </c>
      <c r="BA42" s="39"/>
      <c r="BB42" s="39" t="s">
        <v>245</v>
      </c>
      <c r="BC42" s="39"/>
      <c r="BD42" s="39"/>
      <c r="BE42" s="354"/>
      <c r="BF42" s="66"/>
      <c r="BG42" s="41" t="s">
        <v>243</v>
      </c>
      <c r="BH42" s="333"/>
      <c r="BI42" s="39" t="s">
        <v>245</v>
      </c>
      <c r="BJ42" s="333"/>
      <c r="BK42" s="39"/>
      <c r="BL42" s="40"/>
      <c r="BM42" s="66"/>
      <c r="BN42" s="41" t="s">
        <v>243</v>
      </c>
      <c r="BO42" s="80"/>
      <c r="BP42" s="39"/>
      <c r="BQ42" s="39" t="s">
        <v>245</v>
      </c>
      <c r="BR42" s="39"/>
      <c r="BS42" s="39"/>
      <c r="BT42" s="40"/>
      <c r="BU42" s="66"/>
      <c r="BV42" s="41" t="s">
        <v>243</v>
      </c>
      <c r="BW42" s="66"/>
      <c r="BX42" s="41" t="s">
        <v>71</v>
      </c>
      <c r="BY42" s="67">
        <v>332875</v>
      </c>
      <c r="BZ42" s="47">
        <v>2052720</v>
      </c>
      <c r="CA42" s="67">
        <v>1638600</v>
      </c>
      <c r="CB42" s="49" t="s">
        <v>147</v>
      </c>
      <c r="CC42" s="31"/>
      <c r="CD42" s="67">
        <v>163860</v>
      </c>
      <c r="CE42" s="47">
        <v>3684900</v>
      </c>
      <c r="CF42" s="62">
        <v>2139830.62</v>
      </c>
      <c r="CG42" s="49" t="s">
        <v>6</v>
      </c>
      <c r="CH42" s="37"/>
      <c r="CI42" s="62">
        <v>177595.72</v>
      </c>
    </row>
    <row r="43" spans="1:88" ht="20.25" customHeight="1">
      <c r="A43" s="47"/>
      <c r="B43" s="47"/>
      <c r="C43" s="47"/>
      <c r="D43" s="67"/>
      <c r="E43" s="84" t="s">
        <v>145</v>
      </c>
      <c r="F43" s="31"/>
      <c r="G43" s="67"/>
      <c r="H43" s="72"/>
      <c r="I43" s="47"/>
      <c r="J43" s="47"/>
      <c r="K43" s="47"/>
      <c r="L43" s="67"/>
      <c r="M43" s="84" t="s">
        <v>145</v>
      </c>
      <c r="N43" s="31"/>
      <c r="O43" s="67"/>
      <c r="P43" s="47"/>
      <c r="Q43" s="47"/>
      <c r="R43" s="47"/>
      <c r="S43" s="67"/>
      <c r="T43" s="84" t="s">
        <v>145</v>
      </c>
      <c r="U43" s="31"/>
      <c r="V43" s="67"/>
      <c r="W43" s="47"/>
      <c r="X43" s="47"/>
      <c r="Y43" s="47"/>
      <c r="Z43" s="67"/>
      <c r="AA43" s="84" t="s">
        <v>145</v>
      </c>
      <c r="AB43" s="31"/>
      <c r="AC43" s="67"/>
      <c r="AD43" s="72"/>
      <c r="AE43" s="72"/>
      <c r="AF43" s="47"/>
      <c r="AG43" s="47"/>
      <c r="AH43" s="47"/>
      <c r="AI43" s="67"/>
      <c r="AJ43" s="84" t="s">
        <v>145</v>
      </c>
      <c r="AK43" s="31"/>
      <c r="AL43" s="67"/>
      <c r="AM43" s="47"/>
      <c r="AN43" s="47"/>
      <c r="AO43" s="47"/>
      <c r="AP43" s="67"/>
      <c r="AQ43" s="84" t="s">
        <v>145</v>
      </c>
      <c r="AR43" s="31"/>
      <c r="AS43" s="67"/>
      <c r="AT43" s="47"/>
      <c r="AU43" s="47"/>
      <c r="AV43" s="47"/>
      <c r="AW43" s="67"/>
      <c r="AX43" s="84" t="s">
        <v>145</v>
      </c>
      <c r="AY43" s="31"/>
      <c r="AZ43" s="67"/>
      <c r="BA43" s="47"/>
      <c r="BB43" s="47"/>
      <c r="BC43" s="47"/>
      <c r="BD43" s="67"/>
      <c r="BE43" s="84" t="s">
        <v>145</v>
      </c>
      <c r="BF43" s="31"/>
      <c r="BG43" s="67"/>
      <c r="BH43" s="335"/>
      <c r="BI43" s="47"/>
      <c r="BJ43" s="335"/>
      <c r="BK43" s="67"/>
      <c r="BL43" s="84" t="s">
        <v>145</v>
      </c>
      <c r="BM43" s="31"/>
      <c r="BN43" s="67"/>
      <c r="BO43" s="72"/>
      <c r="BP43" s="47"/>
      <c r="BQ43" s="47"/>
      <c r="BR43" s="47"/>
      <c r="BS43" s="67"/>
      <c r="BT43" s="84" t="s">
        <v>145</v>
      </c>
      <c r="BU43" s="31"/>
      <c r="BV43" s="67"/>
      <c r="BW43" s="31"/>
      <c r="BX43" s="67"/>
      <c r="BY43" s="67">
        <v>163860</v>
      </c>
      <c r="BZ43" s="47">
        <v>508800</v>
      </c>
      <c r="CA43" s="62">
        <v>218670</v>
      </c>
      <c r="CB43" s="49" t="s">
        <v>5</v>
      </c>
      <c r="CC43" s="37"/>
      <c r="CD43" s="62">
        <v>22250</v>
      </c>
      <c r="CE43" s="47">
        <v>2265620</v>
      </c>
      <c r="CF43" s="67">
        <v>1054226.52</v>
      </c>
      <c r="CG43" s="49" t="s">
        <v>61</v>
      </c>
      <c r="CH43" s="31"/>
      <c r="CI43" s="67">
        <v>108160</v>
      </c>
    </row>
    <row r="44" spans="1:88" ht="20.25" customHeight="1">
      <c r="A44" s="47">
        <v>5321606</v>
      </c>
      <c r="B44" s="9"/>
      <c r="C44" s="47">
        <v>5321606</v>
      </c>
      <c r="D44" s="67">
        <v>3638275</v>
      </c>
      <c r="E44" s="49" t="s">
        <v>12</v>
      </c>
      <c r="F44" s="288" t="s">
        <v>250</v>
      </c>
      <c r="G44" s="67">
        <v>70928</v>
      </c>
      <c r="H44" s="72"/>
      <c r="I44" s="47">
        <v>5321606</v>
      </c>
      <c r="J44" s="9"/>
      <c r="K44" s="47">
        <v>5321606</v>
      </c>
      <c r="L44" s="67">
        <v>3265875</v>
      </c>
      <c r="M44" s="49" t="s">
        <v>12</v>
      </c>
      <c r="N44" s="288" t="s">
        <v>250</v>
      </c>
      <c r="O44" s="67">
        <v>70928</v>
      </c>
      <c r="P44" s="47">
        <v>5321606</v>
      </c>
      <c r="Q44" s="9"/>
      <c r="R44" s="47">
        <v>5321606</v>
      </c>
      <c r="S44" s="67">
        <v>3194947</v>
      </c>
      <c r="T44" s="49" t="s">
        <v>12</v>
      </c>
      <c r="U44" s="288" t="s">
        <v>250</v>
      </c>
      <c r="V44" s="67">
        <v>7928</v>
      </c>
      <c r="W44" s="47">
        <v>5321606</v>
      </c>
      <c r="X44" s="9"/>
      <c r="Y44" s="47">
        <v>5321606</v>
      </c>
      <c r="Z44" s="67">
        <v>2814019</v>
      </c>
      <c r="AA44" s="49" t="s">
        <v>12</v>
      </c>
      <c r="AB44" s="288" t="s">
        <v>250</v>
      </c>
      <c r="AC44" s="67">
        <v>7928</v>
      </c>
      <c r="AD44" s="72"/>
      <c r="AE44" s="72"/>
      <c r="AF44" s="47">
        <v>5321606</v>
      </c>
      <c r="AG44" s="9"/>
      <c r="AH44" s="47">
        <v>5321606</v>
      </c>
      <c r="AI44" s="67">
        <v>2814019</v>
      </c>
      <c r="AJ44" s="49" t="s">
        <v>12</v>
      </c>
      <c r="AK44" s="288" t="s">
        <v>250</v>
      </c>
      <c r="AL44" s="67">
        <v>15856</v>
      </c>
      <c r="AM44" s="47">
        <v>5321606</v>
      </c>
      <c r="AN44" s="9"/>
      <c r="AO44" s="47">
        <v>5321606</v>
      </c>
      <c r="AP44" s="67">
        <v>2425163</v>
      </c>
      <c r="AQ44" s="49" t="s">
        <v>12</v>
      </c>
      <c r="AR44" s="288" t="s">
        <v>250</v>
      </c>
      <c r="AS44" s="67">
        <v>15856</v>
      </c>
      <c r="AT44" s="47">
        <v>5321606</v>
      </c>
      <c r="AU44" s="9"/>
      <c r="AV44" s="47">
        <v>5321606</v>
      </c>
      <c r="AW44" s="67">
        <v>2042135</v>
      </c>
      <c r="AX44" s="49" t="s">
        <v>12</v>
      </c>
      <c r="AY44" s="288" t="s">
        <v>250</v>
      </c>
      <c r="AZ44" s="67">
        <v>21147</v>
      </c>
      <c r="BA44" s="47">
        <v>5321606</v>
      </c>
      <c r="BB44" s="9"/>
      <c r="BC44" s="47">
        <v>5321606</v>
      </c>
      <c r="BD44" s="67">
        <v>1645388</v>
      </c>
      <c r="BE44" s="49" t="s">
        <v>12</v>
      </c>
      <c r="BF44" s="288" t="s">
        <v>250</v>
      </c>
      <c r="BG44" s="67">
        <v>8547</v>
      </c>
      <c r="BH44" s="335">
        <v>5321606</v>
      </c>
      <c r="BI44" s="9"/>
      <c r="BJ44" s="335">
        <v>5321606</v>
      </c>
      <c r="BK44" s="67">
        <v>1266841</v>
      </c>
      <c r="BL44" s="49" t="s">
        <v>12</v>
      </c>
      <c r="BM44" s="288" t="s">
        <v>250</v>
      </c>
      <c r="BN44" s="67">
        <v>515650</v>
      </c>
      <c r="BO44" s="68"/>
      <c r="BP44" s="47">
        <v>5321606</v>
      </c>
      <c r="BQ44" s="9"/>
      <c r="BR44" s="47">
        <v>5321606</v>
      </c>
      <c r="BS44" s="67">
        <v>751191</v>
      </c>
      <c r="BT44" s="49" t="s">
        <v>12</v>
      </c>
      <c r="BU44" s="288" t="s">
        <v>250</v>
      </c>
      <c r="BV44" s="67">
        <v>379791</v>
      </c>
      <c r="BW44" s="37"/>
      <c r="BX44" s="67">
        <v>257283</v>
      </c>
      <c r="BY44" s="62">
        <v>19250</v>
      </c>
      <c r="BZ44" s="47">
        <v>3684900</v>
      </c>
      <c r="CA44" s="62">
        <v>2576994.34</v>
      </c>
      <c r="CB44" s="49" t="s">
        <v>6</v>
      </c>
      <c r="CC44" s="37"/>
      <c r="CD44" s="62">
        <v>259568</v>
      </c>
      <c r="CE44" s="47">
        <v>295000</v>
      </c>
      <c r="CF44" s="67">
        <v>127227.98</v>
      </c>
      <c r="CG44" s="49" t="s">
        <v>11</v>
      </c>
      <c r="CH44" s="31"/>
      <c r="CI44" s="67">
        <v>39532.65</v>
      </c>
    </row>
    <row r="45" spans="1:88" ht="20.25" customHeight="1">
      <c r="A45" s="47">
        <v>2052720</v>
      </c>
      <c r="B45" s="47"/>
      <c r="C45" s="47">
        <v>2052720</v>
      </c>
      <c r="D45" s="67">
        <v>1474740</v>
      </c>
      <c r="E45" s="49" t="s">
        <v>147</v>
      </c>
      <c r="F45" s="288" t="s">
        <v>251</v>
      </c>
      <c r="G45" s="67">
        <v>163860</v>
      </c>
      <c r="H45" s="322"/>
      <c r="I45" s="47">
        <v>2052720</v>
      </c>
      <c r="J45" s="47"/>
      <c r="K45" s="47">
        <v>2052720</v>
      </c>
      <c r="L45" s="67">
        <v>1474740</v>
      </c>
      <c r="M45" s="49" t="s">
        <v>147</v>
      </c>
      <c r="N45" s="288" t="s">
        <v>251</v>
      </c>
      <c r="O45" s="67">
        <v>163860</v>
      </c>
      <c r="P45" s="47">
        <v>2052720</v>
      </c>
      <c r="Q45" s="47"/>
      <c r="R45" s="47">
        <v>2052720</v>
      </c>
      <c r="S45" s="67">
        <v>1310880</v>
      </c>
      <c r="T45" s="49" t="s">
        <v>147</v>
      </c>
      <c r="U45" s="288" t="s">
        <v>251</v>
      </c>
      <c r="V45" s="67">
        <v>163860</v>
      </c>
      <c r="W45" s="47">
        <v>7753980</v>
      </c>
      <c r="X45" s="47"/>
      <c r="Y45" s="47">
        <v>7753980</v>
      </c>
      <c r="Z45" s="67">
        <v>3081372</v>
      </c>
      <c r="AA45" s="49" t="s">
        <v>146</v>
      </c>
      <c r="AB45" s="288" t="s">
        <v>251</v>
      </c>
      <c r="AC45" s="67">
        <v>426965</v>
      </c>
      <c r="AD45" s="72"/>
      <c r="AE45" s="72"/>
      <c r="AF45" s="47">
        <v>7753980</v>
      </c>
      <c r="AG45" s="47"/>
      <c r="AH45" s="47">
        <v>7753980</v>
      </c>
      <c r="AI45" s="67">
        <v>3081372</v>
      </c>
      <c r="AJ45" s="49" t="s">
        <v>146</v>
      </c>
      <c r="AK45" s="288" t="s">
        <v>251</v>
      </c>
      <c r="AL45" s="67">
        <v>426965</v>
      </c>
      <c r="AM45" s="47">
        <v>7753980</v>
      </c>
      <c r="AN45" s="47"/>
      <c r="AO45" s="47">
        <v>7753980</v>
      </c>
      <c r="AP45" s="67">
        <v>2654407</v>
      </c>
      <c r="AQ45" s="49" t="s">
        <v>146</v>
      </c>
      <c r="AR45" s="288" t="s">
        <v>251</v>
      </c>
      <c r="AS45" s="67">
        <v>426965</v>
      </c>
      <c r="AT45" s="47">
        <v>7753980</v>
      </c>
      <c r="AU45" s="47"/>
      <c r="AV45" s="47">
        <v>7753980</v>
      </c>
      <c r="AW45" s="67">
        <v>2232822</v>
      </c>
      <c r="AX45" s="49" t="s">
        <v>146</v>
      </c>
      <c r="AY45" s="288" t="s">
        <v>251</v>
      </c>
      <c r="AZ45" s="67">
        <v>421585</v>
      </c>
      <c r="BA45" s="47">
        <v>7753980</v>
      </c>
      <c r="BB45" s="47"/>
      <c r="BC45" s="47">
        <v>7753980</v>
      </c>
      <c r="BD45" s="67">
        <v>1811237</v>
      </c>
      <c r="BE45" s="49" t="s">
        <v>146</v>
      </c>
      <c r="BF45" s="288" t="s">
        <v>251</v>
      </c>
      <c r="BG45" s="67">
        <v>433965</v>
      </c>
      <c r="BH45" s="335">
        <v>7753980</v>
      </c>
      <c r="BI45" s="47"/>
      <c r="BJ45" s="335">
        <v>7753980</v>
      </c>
      <c r="BK45" s="67">
        <v>1377272</v>
      </c>
      <c r="BL45" s="49" t="s">
        <v>146</v>
      </c>
      <c r="BM45" s="288" t="s">
        <v>251</v>
      </c>
      <c r="BN45" s="67">
        <v>443345</v>
      </c>
      <c r="BO45" s="68"/>
      <c r="BP45" s="47">
        <v>7753980</v>
      </c>
      <c r="BQ45" s="47"/>
      <c r="BR45" s="47">
        <v>7753980</v>
      </c>
      <c r="BS45" s="67">
        <v>933927</v>
      </c>
      <c r="BT45" s="49" t="s">
        <v>146</v>
      </c>
      <c r="BU45" s="288" t="s">
        <v>251</v>
      </c>
      <c r="BV45" s="67">
        <v>466322</v>
      </c>
      <c r="BW45" s="37"/>
      <c r="BX45" s="67">
        <v>319965</v>
      </c>
      <c r="BY45" s="62">
        <v>201715</v>
      </c>
      <c r="BZ45" s="47">
        <v>2265620</v>
      </c>
      <c r="CA45" s="67">
        <v>1183336.52</v>
      </c>
      <c r="CB45" s="49" t="s">
        <v>61</v>
      </c>
      <c r="CC45" s="31"/>
      <c r="CD45" s="67">
        <v>20950</v>
      </c>
      <c r="CE45" s="47">
        <v>1575000</v>
      </c>
      <c r="CF45" s="67">
        <v>686000</v>
      </c>
      <c r="CG45" s="49" t="s">
        <v>62</v>
      </c>
      <c r="CH45" s="31"/>
      <c r="CI45" s="67"/>
    </row>
    <row r="46" spans="1:88" ht="20.25" customHeight="1">
      <c r="A46" s="47">
        <v>7753980</v>
      </c>
      <c r="B46" s="47"/>
      <c r="C46" s="47">
        <v>7753980</v>
      </c>
      <c r="D46" s="67">
        <v>3935302</v>
      </c>
      <c r="E46" s="49" t="s">
        <v>146</v>
      </c>
      <c r="F46" s="288" t="s">
        <v>252</v>
      </c>
      <c r="G46" s="67">
        <v>426965</v>
      </c>
      <c r="H46" s="322"/>
      <c r="I46" s="47">
        <v>7753980</v>
      </c>
      <c r="J46" s="47"/>
      <c r="K46" s="47">
        <v>7753980</v>
      </c>
      <c r="L46" s="67">
        <v>3935302</v>
      </c>
      <c r="M46" s="49" t="s">
        <v>146</v>
      </c>
      <c r="N46" s="288" t="s">
        <v>252</v>
      </c>
      <c r="O46" s="67">
        <v>426965</v>
      </c>
      <c r="P46" s="47">
        <v>7753980</v>
      </c>
      <c r="Q46" s="47"/>
      <c r="R46" s="47">
        <v>7753980</v>
      </c>
      <c r="S46" s="67">
        <v>3508337</v>
      </c>
      <c r="T46" s="49" t="s">
        <v>146</v>
      </c>
      <c r="U46" s="288" t="s">
        <v>252</v>
      </c>
      <c r="V46" s="67">
        <v>426965</v>
      </c>
      <c r="W46" s="47">
        <v>2052720</v>
      </c>
      <c r="X46" s="47"/>
      <c r="Y46" s="47">
        <v>2052720</v>
      </c>
      <c r="Z46" s="67">
        <v>1147020</v>
      </c>
      <c r="AA46" s="49" t="s">
        <v>147</v>
      </c>
      <c r="AB46" s="288" t="s">
        <v>252</v>
      </c>
      <c r="AC46" s="67">
        <v>163860</v>
      </c>
      <c r="AD46" s="72"/>
      <c r="AE46" s="72"/>
      <c r="AF46" s="47">
        <v>2052720</v>
      </c>
      <c r="AG46" s="47"/>
      <c r="AH46" s="47">
        <v>2052720</v>
      </c>
      <c r="AI46" s="67">
        <v>1147020</v>
      </c>
      <c r="AJ46" s="49" t="s">
        <v>147</v>
      </c>
      <c r="AK46" s="288" t="s">
        <v>252</v>
      </c>
      <c r="AL46" s="67">
        <v>163860</v>
      </c>
      <c r="AM46" s="47">
        <v>2052720</v>
      </c>
      <c r="AN46" s="47"/>
      <c r="AO46" s="47">
        <v>2052720</v>
      </c>
      <c r="AP46" s="67">
        <v>983160</v>
      </c>
      <c r="AQ46" s="49" t="s">
        <v>147</v>
      </c>
      <c r="AR46" s="288" t="s">
        <v>252</v>
      </c>
      <c r="AS46" s="67">
        <v>163860</v>
      </c>
      <c r="AT46" s="47">
        <v>2052720</v>
      </c>
      <c r="AU46" s="47"/>
      <c r="AV46" s="47">
        <v>2052720</v>
      </c>
      <c r="AW46" s="67">
        <v>819300</v>
      </c>
      <c r="AX46" s="49" t="s">
        <v>147</v>
      </c>
      <c r="AY46" s="288" t="s">
        <v>252</v>
      </c>
      <c r="AZ46" s="67">
        <v>163860</v>
      </c>
      <c r="BA46" s="47">
        <v>2052720</v>
      </c>
      <c r="BB46" s="47"/>
      <c r="BC46" s="47">
        <v>2052720</v>
      </c>
      <c r="BD46" s="67">
        <v>655440</v>
      </c>
      <c r="BE46" s="49" t="s">
        <v>147</v>
      </c>
      <c r="BF46" s="288" t="s">
        <v>252</v>
      </c>
      <c r="BG46" s="67">
        <v>163860</v>
      </c>
      <c r="BH46" s="335">
        <v>2052720</v>
      </c>
      <c r="BI46" s="47"/>
      <c r="BJ46" s="335">
        <v>2052720</v>
      </c>
      <c r="BK46" s="67">
        <v>491580</v>
      </c>
      <c r="BL46" s="49" t="s">
        <v>147</v>
      </c>
      <c r="BM46" s="288" t="s">
        <v>252</v>
      </c>
      <c r="BN46" s="67">
        <v>163860</v>
      </c>
      <c r="BO46" s="68"/>
      <c r="BP46" s="47">
        <v>2052720</v>
      </c>
      <c r="BQ46" s="47"/>
      <c r="BR46" s="47">
        <v>2052720</v>
      </c>
      <c r="BS46" s="67">
        <v>327720</v>
      </c>
      <c r="BT46" s="49" t="s">
        <v>147</v>
      </c>
      <c r="BU46" s="288" t="s">
        <v>252</v>
      </c>
      <c r="BV46" s="67">
        <v>163860</v>
      </c>
      <c r="BW46" s="31"/>
      <c r="BX46" s="67">
        <v>163860</v>
      </c>
      <c r="BY46" s="67">
        <v>320411.8</v>
      </c>
      <c r="BZ46" s="47">
        <v>295000</v>
      </c>
      <c r="CA46" s="67">
        <v>169030.64</v>
      </c>
      <c r="CB46" s="49" t="s">
        <v>11</v>
      </c>
      <c r="CC46" s="31"/>
      <c r="CD46" s="67">
        <v>2270.0100000000002</v>
      </c>
      <c r="CE46" s="47">
        <v>411000</v>
      </c>
      <c r="CF46" s="67">
        <v>233530</v>
      </c>
      <c r="CG46" s="49" t="s">
        <v>63</v>
      </c>
      <c r="CH46" s="31"/>
      <c r="CI46" s="67">
        <v>29380</v>
      </c>
    </row>
    <row r="47" spans="1:88" ht="20.25" customHeight="1">
      <c r="A47" s="47">
        <v>361000</v>
      </c>
      <c r="B47" s="47"/>
      <c r="C47" s="47">
        <v>361000</v>
      </c>
      <c r="D47" s="62">
        <v>144855</v>
      </c>
      <c r="E47" s="49" t="s">
        <v>5</v>
      </c>
      <c r="F47" s="288" t="s">
        <v>253</v>
      </c>
      <c r="G47" s="62">
        <v>16500</v>
      </c>
      <c r="H47" s="323"/>
      <c r="I47" s="47">
        <v>361000</v>
      </c>
      <c r="J47" s="47"/>
      <c r="K47" s="47">
        <v>361000</v>
      </c>
      <c r="L47" s="62">
        <v>141855</v>
      </c>
      <c r="M47" s="49" t="s">
        <v>5</v>
      </c>
      <c r="N47" s="288" t="s">
        <v>253</v>
      </c>
      <c r="O47" s="62">
        <v>16500</v>
      </c>
      <c r="P47" s="47">
        <v>361000</v>
      </c>
      <c r="Q47" s="47"/>
      <c r="R47" s="47">
        <v>361000</v>
      </c>
      <c r="S47" s="62">
        <v>125355</v>
      </c>
      <c r="T47" s="49" t="s">
        <v>5</v>
      </c>
      <c r="U47" s="288" t="s">
        <v>253</v>
      </c>
      <c r="V47" s="62">
        <v>16500</v>
      </c>
      <c r="W47" s="47">
        <v>361000</v>
      </c>
      <c r="X47" s="47"/>
      <c r="Y47" s="47">
        <v>361000</v>
      </c>
      <c r="Z47" s="62">
        <v>108855</v>
      </c>
      <c r="AA47" s="49" t="s">
        <v>5</v>
      </c>
      <c r="AB47" s="288" t="s">
        <v>253</v>
      </c>
      <c r="AC47" s="62">
        <v>16500</v>
      </c>
      <c r="AD47" s="73"/>
      <c r="AE47" s="73"/>
      <c r="AF47" s="47">
        <v>361000</v>
      </c>
      <c r="AG47" s="47"/>
      <c r="AH47" s="47">
        <v>361000</v>
      </c>
      <c r="AI47" s="62">
        <v>108855</v>
      </c>
      <c r="AJ47" s="49" t="s">
        <v>5</v>
      </c>
      <c r="AK47" s="288" t="s">
        <v>253</v>
      </c>
      <c r="AL47" s="62">
        <v>16000</v>
      </c>
      <c r="AM47" s="47">
        <v>361000</v>
      </c>
      <c r="AN47" s="47"/>
      <c r="AO47" s="47">
        <v>361000</v>
      </c>
      <c r="AP47" s="62">
        <v>92855</v>
      </c>
      <c r="AQ47" s="49" t="s">
        <v>5</v>
      </c>
      <c r="AR47" s="288" t="s">
        <v>253</v>
      </c>
      <c r="AS47" s="62">
        <v>16000</v>
      </c>
      <c r="AT47" s="47">
        <v>361000</v>
      </c>
      <c r="AU47" s="47"/>
      <c r="AV47" s="47">
        <v>361000</v>
      </c>
      <c r="AW47" s="62">
        <v>71355</v>
      </c>
      <c r="AX47" s="49" t="s">
        <v>5</v>
      </c>
      <c r="AY47" s="288" t="s">
        <v>253</v>
      </c>
      <c r="AZ47" s="62">
        <v>16000</v>
      </c>
      <c r="BA47" s="47">
        <v>361000</v>
      </c>
      <c r="BB47" s="47"/>
      <c r="BC47" s="47">
        <v>361000</v>
      </c>
      <c r="BD47" s="62">
        <v>55355</v>
      </c>
      <c r="BE47" s="49" t="s">
        <v>5</v>
      </c>
      <c r="BF47" s="288" t="s">
        <v>253</v>
      </c>
      <c r="BG47" s="62">
        <v>17355</v>
      </c>
      <c r="BH47" s="335">
        <v>361000</v>
      </c>
      <c r="BI47" s="47"/>
      <c r="BJ47" s="335">
        <v>361000</v>
      </c>
      <c r="BK47" s="62">
        <v>38000</v>
      </c>
      <c r="BL47" s="49" t="s">
        <v>5</v>
      </c>
      <c r="BM47" s="288" t="s">
        <v>253</v>
      </c>
      <c r="BN47" s="62">
        <v>19000</v>
      </c>
      <c r="BO47" s="83"/>
      <c r="BP47" s="47">
        <v>361000</v>
      </c>
      <c r="BQ47" s="47"/>
      <c r="BR47" s="47">
        <v>361000</v>
      </c>
      <c r="BS47" s="62">
        <v>19000</v>
      </c>
      <c r="BT47" s="49" t="s">
        <v>5</v>
      </c>
      <c r="BU47" s="288" t="s">
        <v>253</v>
      </c>
      <c r="BV47" s="62">
        <v>19000</v>
      </c>
      <c r="BW47" s="37"/>
      <c r="BX47" s="62">
        <v>41300</v>
      </c>
      <c r="BY47" s="67">
        <v>21345.439999999999</v>
      </c>
      <c r="BZ47" s="47">
        <v>1575000</v>
      </c>
      <c r="CA47" s="67">
        <v>1292600</v>
      </c>
      <c r="CB47" s="49" t="s">
        <v>62</v>
      </c>
      <c r="CC47" s="31"/>
      <c r="CD47" s="67">
        <v>606600</v>
      </c>
      <c r="CE47" s="47">
        <v>2116000</v>
      </c>
      <c r="CF47" s="67">
        <v>1227800</v>
      </c>
      <c r="CG47" s="49" t="s">
        <v>64</v>
      </c>
      <c r="CH47" s="31"/>
      <c r="CI47" s="67"/>
      <c r="CJ47" s="79">
        <v>39020</v>
      </c>
    </row>
    <row r="48" spans="1:88" ht="20.25" customHeight="1">
      <c r="A48" s="47">
        <v>3736000</v>
      </c>
      <c r="B48" s="47"/>
      <c r="C48" s="47">
        <v>3736000</v>
      </c>
      <c r="D48" s="62">
        <v>2976360.02</v>
      </c>
      <c r="E48" s="49" t="s">
        <v>6</v>
      </c>
      <c r="F48" s="288" t="s">
        <v>254</v>
      </c>
      <c r="G48" s="62">
        <v>329267</v>
      </c>
      <c r="H48" s="323"/>
      <c r="I48" s="47">
        <v>3736000</v>
      </c>
      <c r="J48" s="47"/>
      <c r="K48" s="47">
        <v>3736000</v>
      </c>
      <c r="L48" s="62">
        <v>2967884</v>
      </c>
      <c r="M48" s="49" t="s">
        <v>6</v>
      </c>
      <c r="N48" s="288" t="s">
        <v>254</v>
      </c>
      <c r="O48" s="62">
        <v>329267</v>
      </c>
      <c r="P48" s="47">
        <v>3736000</v>
      </c>
      <c r="Q48" s="47"/>
      <c r="R48" s="47">
        <v>3736000</v>
      </c>
      <c r="S48" s="62">
        <v>2638617</v>
      </c>
      <c r="T48" s="49" t="s">
        <v>6</v>
      </c>
      <c r="U48" s="288" t="s">
        <v>254</v>
      </c>
      <c r="V48" s="62">
        <v>265890</v>
      </c>
      <c r="W48" s="47">
        <v>3736000</v>
      </c>
      <c r="X48" s="47"/>
      <c r="Y48" s="47">
        <v>3736000</v>
      </c>
      <c r="Z48" s="62">
        <v>2365027</v>
      </c>
      <c r="AA48" s="49" t="s">
        <v>6</v>
      </c>
      <c r="AB48" s="288" t="s">
        <v>254</v>
      </c>
      <c r="AC48" s="62">
        <v>270390</v>
      </c>
      <c r="AD48" s="73"/>
      <c r="AE48" s="73">
        <v>15300</v>
      </c>
      <c r="AF48" s="47">
        <v>3736000</v>
      </c>
      <c r="AG48" s="47"/>
      <c r="AH48" s="47">
        <v>3736000</v>
      </c>
      <c r="AI48" s="62">
        <v>2365027</v>
      </c>
      <c r="AJ48" s="49" t="s">
        <v>6</v>
      </c>
      <c r="AK48" s="288" t="s">
        <v>254</v>
      </c>
      <c r="AL48" s="62">
        <v>272570</v>
      </c>
      <c r="AM48" s="47">
        <v>3736000</v>
      </c>
      <c r="AN48" s="47"/>
      <c r="AO48" s="47">
        <v>3736000</v>
      </c>
      <c r="AP48" s="62">
        <v>1956657</v>
      </c>
      <c r="AQ48" s="49" t="s">
        <v>6</v>
      </c>
      <c r="AR48" s="288" t="s">
        <v>254</v>
      </c>
      <c r="AS48" s="62">
        <v>272570</v>
      </c>
      <c r="AT48" s="47">
        <v>3736000</v>
      </c>
      <c r="AU48" s="47"/>
      <c r="AV48" s="47">
        <v>3736000</v>
      </c>
      <c r="AW48" s="62">
        <v>1604819</v>
      </c>
      <c r="AX48" s="49" t="s">
        <v>6</v>
      </c>
      <c r="AY48" s="288" t="s">
        <v>254</v>
      </c>
      <c r="AZ48" s="62">
        <v>532500</v>
      </c>
      <c r="BA48" s="47">
        <v>3736000</v>
      </c>
      <c r="BB48" s="47"/>
      <c r="BC48" s="47">
        <v>3736000</v>
      </c>
      <c r="BD48" s="62">
        <v>1072319</v>
      </c>
      <c r="BE48" s="49" t="s">
        <v>6</v>
      </c>
      <c r="BF48" s="288" t="s">
        <v>254</v>
      </c>
      <c r="BG48" s="62">
        <v>402460</v>
      </c>
      <c r="BH48" s="335">
        <v>3736000</v>
      </c>
      <c r="BI48" s="47"/>
      <c r="BJ48" s="335">
        <v>3736000</v>
      </c>
      <c r="BK48" s="62">
        <v>665101</v>
      </c>
      <c r="BL48" s="49" t="s">
        <v>6</v>
      </c>
      <c r="BM48" s="288" t="s">
        <v>254</v>
      </c>
      <c r="BN48" s="62">
        <v>170941</v>
      </c>
      <c r="BO48" s="83">
        <f>SUM(G48:AE48)</f>
        <v>31597642</v>
      </c>
      <c r="BP48" s="47">
        <v>3736000</v>
      </c>
      <c r="BQ48" s="47"/>
      <c r="BR48" s="47">
        <v>3736000</v>
      </c>
      <c r="BS48" s="62">
        <v>472540</v>
      </c>
      <c r="BT48" s="49" t="s">
        <v>6</v>
      </c>
      <c r="BU48" s="288" t="s">
        <v>254</v>
      </c>
      <c r="BV48" s="62">
        <v>469340</v>
      </c>
      <c r="BW48" s="37"/>
      <c r="BX48" s="62">
        <v>453204.07</v>
      </c>
      <c r="BY48" s="67">
        <v>30000</v>
      </c>
      <c r="BZ48" s="47">
        <v>411000</v>
      </c>
      <c r="CA48" s="67">
        <v>262910</v>
      </c>
      <c r="CB48" s="49" t="s">
        <v>63</v>
      </c>
      <c r="CC48" s="31"/>
      <c r="CD48" s="67"/>
      <c r="CE48" s="47">
        <v>20000</v>
      </c>
      <c r="CF48" s="67"/>
      <c r="CG48" s="49" t="s">
        <v>102</v>
      </c>
      <c r="CH48" s="31"/>
      <c r="CI48" s="67"/>
      <c r="CJ48" s="79">
        <v>91200</v>
      </c>
    </row>
    <row r="49" spans="1:88" ht="20.25" customHeight="1">
      <c r="A49" s="47">
        <v>2260620</v>
      </c>
      <c r="B49" s="47"/>
      <c r="C49" s="47">
        <v>2260620</v>
      </c>
      <c r="D49" s="67">
        <v>1112441.48</v>
      </c>
      <c r="E49" s="49" t="s">
        <v>61</v>
      </c>
      <c r="F49" s="288" t="s">
        <v>255</v>
      </c>
      <c r="G49" s="67">
        <v>191365.04</v>
      </c>
      <c r="H49" s="322"/>
      <c r="I49" s="47">
        <v>2260620</v>
      </c>
      <c r="J49" s="47"/>
      <c r="K49" s="47">
        <v>2260620</v>
      </c>
      <c r="L49" s="67">
        <v>1114420.5</v>
      </c>
      <c r="M49" s="49" t="s">
        <v>61</v>
      </c>
      <c r="N49" s="288" t="s">
        <v>255</v>
      </c>
      <c r="O49" s="67">
        <v>191365.04</v>
      </c>
      <c r="P49" s="47">
        <v>2260620</v>
      </c>
      <c r="Q49" s="47"/>
      <c r="R49" s="47">
        <v>2260620</v>
      </c>
      <c r="S49" s="67">
        <v>923055.46</v>
      </c>
      <c r="T49" s="49" t="s">
        <v>61</v>
      </c>
      <c r="U49" s="288" t="s">
        <v>255</v>
      </c>
      <c r="V49" s="67">
        <v>79113</v>
      </c>
      <c r="W49" s="47">
        <v>2260620</v>
      </c>
      <c r="X49" s="47"/>
      <c r="Y49" s="47">
        <v>2260620</v>
      </c>
      <c r="Z49" s="67">
        <v>843942.46</v>
      </c>
      <c r="AA49" s="49" t="s">
        <v>61</v>
      </c>
      <c r="AB49" s="288" t="s">
        <v>255</v>
      </c>
      <c r="AC49" s="67">
        <v>79113</v>
      </c>
      <c r="AD49" s="72"/>
      <c r="AE49" s="72"/>
      <c r="AF49" s="47">
        <v>2260620</v>
      </c>
      <c r="AG49" s="47"/>
      <c r="AH49" s="47">
        <v>2260620</v>
      </c>
      <c r="AI49" s="67">
        <v>843942.46</v>
      </c>
      <c r="AJ49" s="49" t="s">
        <v>61</v>
      </c>
      <c r="AK49" s="288" t="s">
        <v>255</v>
      </c>
      <c r="AL49" s="67">
        <v>34160</v>
      </c>
      <c r="AM49" s="47">
        <v>2260620</v>
      </c>
      <c r="AN49" s="47"/>
      <c r="AO49" s="47">
        <v>2260620</v>
      </c>
      <c r="AP49" s="67">
        <v>809782.46</v>
      </c>
      <c r="AQ49" s="49" t="s">
        <v>61</v>
      </c>
      <c r="AR49" s="288" t="s">
        <v>255</v>
      </c>
      <c r="AS49" s="67">
        <v>34160</v>
      </c>
      <c r="AT49" s="47">
        <v>2260620</v>
      </c>
      <c r="AU49" s="47"/>
      <c r="AV49" s="47">
        <v>2260620</v>
      </c>
      <c r="AW49" s="67">
        <v>545284.18000000005</v>
      </c>
      <c r="AX49" s="49" t="s">
        <v>61</v>
      </c>
      <c r="AY49" s="288" t="s">
        <v>255</v>
      </c>
      <c r="AZ49" s="67">
        <v>108242.22</v>
      </c>
      <c r="BA49" s="47">
        <v>2260620</v>
      </c>
      <c r="BB49" s="47"/>
      <c r="BC49" s="47">
        <v>2260620</v>
      </c>
      <c r="BD49" s="67">
        <v>437041.96</v>
      </c>
      <c r="BE49" s="49" t="s">
        <v>61</v>
      </c>
      <c r="BF49" s="288" t="s">
        <v>255</v>
      </c>
      <c r="BG49" s="67">
        <v>142166.51999999999</v>
      </c>
      <c r="BH49" s="335">
        <v>2260620</v>
      </c>
      <c r="BI49" s="47"/>
      <c r="BJ49" s="335">
        <v>2260620</v>
      </c>
      <c r="BK49" s="67">
        <v>294875.44</v>
      </c>
      <c r="BL49" s="49" t="s">
        <v>61</v>
      </c>
      <c r="BM49" s="288" t="s">
        <v>255</v>
      </c>
      <c r="BN49" s="67">
        <v>197195.44</v>
      </c>
      <c r="BO49" s="68"/>
      <c r="BP49" s="47">
        <v>2260620</v>
      </c>
      <c r="BQ49" s="47"/>
      <c r="BR49" s="47">
        <v>2260620</v>
      </c>
      <c r="BS49" s="67">
        <v>97680</v>
      </c>
      <c r="BT49" s="49" t="s">
        <v>61</v>
      </c>
      <c r="BU49" s="288" t="s">
        <v>255</v>
      </c>
      <c r="BV49" s="67">
        <v>97680</v>
      </c>
      <c r="BW49" s="31"/>
      <c r="BX49" s="67">
        <v>596400.16</v>
      </c>
      <c r="BY49" s="67">
        <v>9750</v>
      </c>
      <c r="BZ49" s="47">
        <v>2116000</v>
      </c>
      <c r="CA49" s="67">
        <v>1227800</v>
      </c>
      <c r="CB49" s="49" t="s">
        <v>64</v>
      </c>
      <c r="CC49" s="31"/>
      <c r="CD49" s="67"/>
      <c r="CE49" s="47"/>
      <c r="CF49" s="67"/>
      <c r="CG49" s="84" t="s">
        <v>148</v>
      </c>
      <c r="CH49" s="31"/>
      <c r="CI49" s="67"/>
      <c r="CJ49" s="79">
        <f>SUM(CJ47:CJ48)</f>
        <v>130220</v>
      </c>
    </row>
    <row r="50" spans="1:88" ht="20.25" customHeight="1">
      <c r="A50" s="47">
        <v>301000</v>
      </c>
      <c r="B50" s="47"/>
      <c r="C50" s="47">
        <v>301000</v>
      </c>
      <c r="D50" s="67">
        <v>183910.29</v>
      </c>
      <c r="E50" s="49" t="s">
        <v>11</v>
      </c>
      <c r="F50" s="288" t="s">
        <v>256</v>
      </c>
      <c r="G50" s="67">
        <v>46889.95</v>
      </c>
      <c r="H50" s="322"/>
      <c r="I50" s="47">
        <v>301000</v>
      </c>
      <c r="J50" s="47"/>
      <c r="K50" s="47">
        <v>301000</v>
      </c>
      <c r="L50" s="67">
        <v>183317.29</v>
      </c>
      <c r="M50" s="49" t="s">
        <v>11</v>
      </c>
      <c r="N50" s="288" t="s">
        <v>256</v>
      </c>
      <c r="O50" s="67">
        <v>46889.95</v>
      </c>
      <c r="P50" s="47">
        <v>301000</v>
      </c>
      <c r="Q50" s="47"/>
      <c r="R50" s="47">
        <v>301000</v>
      </c>
      <c r="S50" s="67">
        <v>136427.34</v>
      </c>
      <c r="T50" s="49" t="s">
        <v>11</v>
      </c>
      <c r="U50" s="288" t="s">
        <v>256</v>
      </c>
      <c r="V50" s="67">
        <v>22938.86</v>
      </c>
      <c r="W50" s="47">
        <v>301000</v>
      </c>
      <c r="X50" s="47"/>
      <c r="Y50" s="47">
        <v>301000</v>
      </c>
      <c r="Z50" s="67">
        <v>113488.48</v>
      </c>
      <c r="AA50" s="49" t="s">
        <v>11</v>
      </c>
      <c r="AB50" s="288" t="s">
        <v>256</v>
      </c>
      <c r="AC50" s="67">
        <v>22938.86</v>
      </c>
      <c r="AD50" s="72"/>
      <c r="AE50" s="72"/>
      <c r="AF50" s="47">
        <v>301000</v>
      </c>
      <c r="AG50" s="47"/>
      <c r="AH50" s="47">
        <v>301000</v>
      </c>
      <c r="AI50" s="67">
        <v>113488.48</v>
      </c>
      <c r="AJ50" s="49" t="s">
        <v>11</v>
      </c>
      <c r="AK50" s="288" t="s">
        <v>256</v>
      </c>
      <c r="AL50" s="67">
        <v>17951.16</v>
      </c>
      <c r="AM50" s="47">
        <v>301000</v>
      </c>
      <c r="AN50" s="47"/>
      <c r="AO50" s="47">
        <v>301000</v>
      </c>
      <c r="AP50" s="67">
        <v>95537.32</v>
      </c>
      <c r="AQ50" s="49" t="s">
        <v>11</v>
      </c>
      <c r="AR50" s="288" t="s">
        <v>256</v>
      </c>
      <c r="AS50" s="67">
        <v>17951.16</v>
      </c>
      <c r="AT50" s="47">
        <v>301000</v>
      </c>
      <c r="AU50" s="47"/>
      <c r="AV50" s="47">
        <v>301000</v>
      </c>
      <c r="AW50" s="67">
        <v>70006.41</v>
      </c>
      <c r="AX50" s="49" t="s">
        <v>11</v>
      </c>
      <c r="AY50" s="288" t="s">
        <v>256</v>
      </c>
      <c r="AZ50" s="67">
        <v>2953</v>
      </c>
      <c r="BA50" s="47">
        <v>301000</v>
      </c>
      <c r="BB50" s="47"/>
      <c r="BC50" s="47">
        <v>301000</v>
      </c>
      <c r="BD50" s="67">
        <v>67053.41</v>
      </c>
      <c r="BE50" s="49" t="s">
        <v>11</v>
      </c>
      <c r="BF50" s="288" t="s">
        <v>256</v>
      </c>
      <c r="BG50" s="67">
        <v>27146.55</v>
      </c>
      <c r="BH50" s="335">
        <v>301000</v>
      </c>
      <c r="BI50" s="47"/>
      <c r="BJ50" s="335">
        <v>301000</v>
      </c>
      <c r="BK50" s="67">
        <v>39906.86</v>
      </c>
      <c r="BL50" s="49" t="s">
        <v>11</v>
      </c>
      <c r="BM50" s="288" t="s">
        <v>256</v>
      </c>
      <c r="BN50" s="67">
        <v>3458.49</v>
      </c>
      <c r="BO50" s="68"/>
      <c r="BP50" s="47">
        <v>301000</v>
      </c>
      <c r="BQ50" s="47"/>
      <c r="BR50" s="47">
        <v>301000</v>
      </c>
      <c r="BS50" s="67">
        <v>36448.370000000003</v>
      </c>
      <c r="BT50" s="49" t="s">
        <v>11</v>
      </c>
      <c r="BU50" s="288" t="s">
        <v>256</v>
      </c>
      <c r="BV50" s="67">
        <v>19272.41</v>
      </c>
      <c r="BW50" s="31"/>
      <c r="BX50" s="67">
        <v>37139.11</v>
      </c>
      <c r="BY50" s="67"/>
      <c r="BZ50" s="47">
        <v>20000</v>
      </c>
      <c r="CA50" s="67"/>
      <c r="CB50" s="49" t="s">
        <v>102</v>
      </c>
      <c r="CC50" s="31"/>
      <c r="CD50" s="67"/>
      <c r="CE50" s="47"/>
      <c r="CF50" s="67">
        <v>33687</v>
      </c>
      <c r="CG50" s="49" t="s">
        <v>149</v>
      </c>
      <c r="CH50" s="31"/>
      <c r="CI50" s="67">
        <v>3990</v>
      </c>
    </row>
    <row r="51" spans="1:88" ht="20.25" customHeight="1">
      <c r="A51" s="47">
        <v>530600</v>
      </c>
      <c r="B51" s="47"/>
      <c r="C51" s="47">
        <v>530600</v>
      </c>
      <c r="D51" s="67">
        <v>315780</v>
      </c>
      <c r="E51" s="49" t="s">
        <v>63</v>
      </c>
      <c r="F51" s="288" t="s">
        <v>257</v>
      </c>
      <c r="G51" s="67">
        <v>20700</v>
      </c>
      <c r="H51" s="322"/>
      <c r="I51" s="47">
        <v>530600</v>
      </c>
      <c r="J51" s="47"/>
      <c r="K51" s="47">
        <v>530600</v>
      </c>
      <c r="L51" s="67">
        <v>315780</v>
      </c>
      <c r="M51" s="49" t="s">
        <v>63</v>
      </c>
      <c r="N51" s="288" t="s">
        <v>257</v>
      </c>
      <c r="O51" s="67">
        <v>20700</v>
      </c>
      <c r="P51" s="47">
        <v>530600</v>
      </c>
      <c r="Q51" s="47"/>
      <c r="R51" s="47">
        <v>530600</v>
      </c>
      <c r="S51" s="67">
        <v>295080</v>
      </c>
      <c r="T51" s="49" t="s">
        <v>63</v>
      </c>
      <c r="U51" s="288" t="s">
        <v>257</v>
      </c>
      <c r="V51" s="67">
        <v>65500</v>
      </c>
      <c r="W51" s="47">
        <v>1440000</v>
      </c>
      <c r="X51" s="47"/>
      <c r="Y51" s="47">
        <v>1440000</v>
      </c>
      <c r="Z51" s="67">
        <v>676000</v>
      </c>
      <c r="AA51" s="49" t="s">
        <v>62</v>
      </c>
      <c r="AB51" s="288" t="s">
        <v>257</v>
      </c>
      <c r="AC51" s="67"/>
      <c r="AD51" s="72"/>
      <c r="AE51" s="72"/>
      <c r="AF51" s="47">
        <v>1440000</v>
      </c>
      <c r="AG51" s="47"/>
      <c r="AH51" s="47">
        <v>1440000</v>
      </c>
      <c r="AI51" s="67">
        <v>676000</v>
      </c>
      <c r="AJ51" s="49" t="s">
        <v>62</v>
      </c>
      <c r="AK51" s="288" t="s">
        <v>257</v>
      </c>
      <c r="AL51" s="67"/>
      <c r="AM51" s="47">
        <v>1440000</v>
      </c>
      <c r="AN51" s="47"/>
      <c r="AO51" s="47">
        <v>1440000</v>
      </c>
      <c r="AP51" s="67">
        <v>676000</v>
      </c>
      <c r="AQ51" s="49" t="s">
        <v>62</v>
      </c>
      <c r="AR51" s="288" t="s">
        <v>257</v>
      </c>
      <c r="AS51" s="67"/>
      <c r="AT51" s="47">
        <v>1440000</v>
      </c>
      <c r="AU51" s="47"/>
      <c r="AV51" s="47">
        <v>1440000</v>
      </c>
      <c r="AW51" s="67">
        <v>676000</v>
      </c>
      <c r="AX51" s="49" t="s">
        <v>62</v>
      </c>
      <c r="AY51" s="288" t="s">
        <v>257</v>
      </c>
      <c r="AZ51" s="67">
        <v>338000</v>
      </c>
      <c r="BA51" s="47">
        <v>1440000</v>
      </c>
      <c r="BB51" s="47"/>
      <c r="BC51" s="47">
        <v>1440000</v>
      </c>
      <c r="BD51" s="67">
        <v>338000</v>
      </c>
      <c r="BE51" s="49" t="s">
        <v>62</v>
      </c>
      <c r="BF51" s="288" t="s">
        <v>257</v>
      </c>
      <c r="BG51" s="67"/>
      <c r="BH51" s="335">
        <v>1440000</v>
      </c>
      <c r="BI51" s="47"/>
      <c r="BJ51" s="335">
        <v>1440000</v>
      </c>
      <c r="BK51" s="67">
        <v>338000</v>
      </c>
      <c r="BL51" s="49" t="s">
        <v>62</v>
      </c>
      <c r="BM51" s="288" t="s">
        <v>257</v>
      </c>
      <c r="BN51" s="67"/>
      <c r="BO51" s="68"/>
      <c r="BP51" s="47">
        <v>1440000</v>
      </c>
      <c r="BQ51" s="47"/>
      <c r="BR51" s="47">
        <v>1440000</v>
      </c>
      <c r="BS51" s="67">
        <v>338000</v>
      </c>
      <c r="BT51" s="49" t="s">
        <v>62</v>
      </c>
      <c r="BU51" s="288" t="s">
        <v>257</v>
      </c>
      <c r="BV51" s="67">
        <v>338000</v>
      </c>
      <c r="BW51" s="31"/>
      <c r="BX51" s="67">
        <v>89900</v>
      </c>
      <c r="BY51" s="67"/>
      <c r="BZ51" s="47"/>
      <c r="CA51" s="67"/>
      <c r="CB51" s="84" t="s">
        <v>148</v>
      </c>
      <c r="CC51" s="31"/>
      <c r="CD51" s="67"/>
      <c r="CE51" s="47"/>
      <c r="CF51" s="67">
        <v>408260</v>
      </c>
      <c r="CG51" s="49" t="s">
        <v>4</v>
      </c>
      <c r="CH51" s="31"/>
      <c r="CI51" s="67">
        <v>40240</v>
      </c>
    </row>
    <row r="52" spans="1:88" ht="20.25" customHeight="1">
      <c r="A52" s="47">
        <v>2667000</v>
      </c>
      <c r="B52" s="47"/>
      <c r="C52" s="47">
        <v>2667000</v>
      </c>
      <c r="D52" s="67">
        <v>2057900</v>
      </c>
      <c r="E52" s="49" t="s">
        <v>64</v>
      </c>
      <c r="F52" s="288" t="s">
        <v>258</v>
      </c>
      <c r="G52" s="67">
        <v>502900</v>
      </c>
      <c r="H52" s="322"/>
      <c r="I52" s="47">
        <v>2667000</v>
      </c>
      <c r="J52" s="47"/>
      <c r="K52" s="47">
        <v>2667000</v>
      </c>
      <c r="L52" s="67">
        <v>1795900</v>
      </c>
      <c r="M52" s="49" t="s">
        <v>64</v>
      </c>
      <c r="N52" s="288" t="s">
        <v>258</v>
      </c>
      <c r="O52" s="67">
        <v>502900</v>
      </c>
      <c r="P52" s="47">
        <v>2667000</v>
      </c>
      <c r="Q52" s="47"/>
      <c r="R52" s="47">
        <v>2667000</v>
      </c>
      <c r="S52" s="67">
        <v>1293000</v>
      </c>
      <c r="T52" s="49" t="s">
        <v>64</v>
      </c>
      <c r="U52" s="288" t="s">
        <v>258</v>
      </c>
      <c r="V52" s="67"/>
      <c r="W52" s="47">
        <v>530600</v>
      </c>
      <c r="X52" s="47"/>
      <c r="Y52" s="47">
        <v>530600</v>
      </c>
      <c r="Z52" s="67">
        <v>229580</v>
      </c>
      <c r="AA52" s="49" t="s">
        <v>63</v>
      </c>
      <c r="AB52" s="288" t="s">
        <v>258</v>
      </c>
      <c r="AC52" s="67">
        <v>65500</v>
      </c>
      <c r="AD52" s="72"/>
      <c r="AE52" s="72"/>
      <c r="AF52" s="47">
        <v>530600</v>
      </c>
      <c r="AG52" s="47"/>
      <c r="AH52" s="47">
        <v>530600</v>
      </c>
      <c r="AI52" s="67">
        <v>229580</v>
      </c>
      <c r="AJ52" s="49" t="s">
        <v>63</v>
      </c>
      <c r="AK52" s="288" t="s">
        <v>258</v>
      </c>
      <c r="AL52" s="67"/>
      <c r="AM52" s="47">
        <v>530600</v>
      </c>
      <c r="AN52" s="47"/>
      <c r="AO52" s="47">
        <v>530600</v>
      </c>
      <c r="AP52" s="67">
        <v>229580</v>
      </c>
      <c r="AQ52" s="49" t="s">
        <v>63</v>
      </c>
      <c r="AR52" s="288" t="s">
        <v>258</v>
      </c>
      <c r="AS52" s="67"/>
      <c r="AT52" s="47">
        <v>530600</v>
      </c>
      <c r="AU52" s="47"/>
      <c r="AV52" s="47">
        <v>530600</v>
      </c>
      <c r="AW52" s="67">
        <v>160880</v>
      </c>
      <c r="AX52" s="49" t="s">
        <v>63</v>
      </c>
      <c r="AY52" s="288" t="s">
        <v>258</v>
      </c>
      <c r="AZ52" s="67">
        <v>65980</v>
      </c>
      <c r="BA52" s="47">
        <v>530600</v>
      </c>
      <c r="BB52" s="47"/>
      <c r="BC52" s="47">
        <v>530600</v>
      </c>
      <c r="BD52" s="67">
        <v>94900</v>
      </c>
      <c r="BE52" s="49" t="s">
        <v>63</v>
      </c>
      <c r="BF52" s="288" t="s">
        <v>258</v>
      </c>
      <c r="BG52" s="67">
        <v>94900</v>
      </c>
      <c r="BH52" s="335">
        <v>530600</v>
      </c>
      <c r="BI52" s="47"/>
      <c r="BJ52" s="335">
        <v>530600</v>
      </c>
      <c r="BK52" s="67"/>
      <c r="BL52" s="49" t="s">
        <v>63</v>
      </c>
      <c r="BM52" s="288" t="s">
        <v>258</v>
      </c>
      <c r="BN52" s="67"/>
      <c r="BO52" s="68"/>
      <c r="BP52" s="47">
        <v>530600</v>
      </c>
      <c r="BQ52" s="47"/>
      <c r="BR52" s="47">
        <v>530600</v>
      </c>
      <c r="BS52" s="67"/>
      <c r="BT52" s="49" t="s">
        <v>63</v>
      </c>
      <c r="BU52" s="288" t="s">
        <v>258</v>
      </c>
      <c r="BV52" s="67"/>
      <c r="BW52" s="31"/>
      <c r="BX52" s="67">
        <v>190600</v>
      </c>
      <c r="BY52" s="67"/>
      <c r="BZ52" s="47"/>
      <c r="CA52" s="67">
        <v>41667</v>
      </c>
      <c r="CB52" s="49" t="s">
        <v>149</v>
      </c>
      <c r="CC52" s="31"/>
      <c r="CD52" s="67">
        <v>3990</v>
      </c>
      <c r="CE52" s="47"/>
      <c r="CF52" s="67">
        <v>662340</v>
      </c>
      <c r="CG52" s="49" t="s">
        <v>150</v>
      </c>
      <c r="CH52" s="31"/>
      <c r="CI52" s="67">
        <v>79800</v>
      </c>
    </row>
    <row r="53" spans="1:88" ht="20.25" customHeight="1">
      <c r="A53" s="47">
        <v>20000</v>
      </c>
      <c r="B53" s="47"/>
      <c r="C53" s="47">
        <v>20000</v>
      </c>
      <c r="D53" s="67"/>
      <c r="E53" s="49" t="s">
        <v>102</v>
      </c>
      <c r="F53" s="288" t="s">
        <v>259</v>
      </c>
      <c r="G53" s="67"/>
      <c r="H53" s="322"/>
      <c r="I53" s="47">
        <v>20000</v>
      </c>
      <c r="J53" s="47"/>
      <c r="K53" s="47">
        <v>20000</v>
      </c>
      <c r="L53" s="67"/>
      <c r="M53" s="49" t="s">
        <v>102</v>
      </c>
      <c r="N53" s="288" t="s">
        <v>259</v>
      </c>
      <c r="O53" s="67"/>
      <c r="P53" s="47">
        <v>20000</v>
      </c>
      <c r="Q53" s="47"/>
      <c r="R53" s="47">
        <v>20000</v>
      </c>
      <c r="S53" s="67"/>
      <c r="T53" s="49" t="s">
        <v>102</v>
      </c>
      <c r="U53" s="288" t="s">
        <v>259</v>
      </c>
      <c r="V53" s="67"/>
      <c r="W53" s="47">
        <v>2667000</v>
      </c>
      <c r="X53" s="47"/>
      <c r="Y53" s="47">
        <v>2667000</v>
      </c>
      <c r="Z53" s="67">
        <v>1293000</v>
      </c>
      <c r="AA53" s="49" t="s">
        <v>64</v>
      </c>
      <c r="AB53" s="288" t="s">
        <v>259</v>
      </c>
      <c r="AC53" s="67"/>
      <c r="AD53" s="72"/>
      <c r="AE53" s="72"/>
      <c r="AF53" s="47">
        <v>2667000</v>
      </c>
      <c r="AG53" s="47"/>
      <c r="AH53" s="47">
        <v>2667000</v>
      </c>
      <c r="AI53" s="67">
        <v>1293000</v>
      </c>
      <c r="AJ53" s="49" t="s">
        <v>64</v>
      </c>
      <c r="AK53" s="288" t="s">
        <v>259</v>
      </c>
      <c r="AL53" s="67"/>
      <c r="AM53" s="47">
        <v>2667000</v>
      </c>
      <c r="AN53" s="47"/>
      <c r="AO53" s="47">
        <v>2667000</v>
      </c>
      <c r="AP53" s="67">
        <v>1293000</v>
      </c>
      <c r="AQ53" s="49" t="s">
        <v>64</v>
      </c>
      <c r="AR53" s="288" t="s">
        <v>259</v>
      </c>
      <c r="AS53" s="67"/>
      <c r="AT53" s="47">
        <v>2667000</v>
      </c>
      <c r="AU53" s="47"/>
      <c r="AV53" s="47">
        <v>2667000</v>
      </c>
      <c r="AW53" s="67">
        <v>535000</v>
      </c>
      <c r="AX53" s="49" t="s">
        <v>64</v>
      </c>
      <c r="AY53" s="288" t="s">
        <v>259</v>
      </c>
      <c r="AZ53" s="67">
        <v>273000</v>
      </c>
      <c r="BA53" s="47">
        <v>2667000</v>
      </c>
      <c r="BB53" s="47"/>
      <c r="BC53" s="47">
        <v>2667000</v>
      </c>
      <c r="BD53" s="67">
        <v>262000</v>
      </c>
      <c r="BE53" s="49" t="s">
        <v>64</v>
      </c>
      <c r="BF53" s="288" t="s">
        <v>259</v>
      </c>
      <c r="BG53" s="67"/>
      <c r="BH53" s="335">
        <v>2667000</v>
      </c>
      <c r="BI53" s="47"/>
      <c r="BJ53" s="335">
        <v>2667000</v>
      </c>
      <c r="BK53" s="67">
        <v>262000</v>
      </c>
      <c r="BL53" s="49" t="s">
        <v>64</v>
      </c>
      <c r="BM53" s="288" t="s">
        <v>259</v>
      </c>
      <c r="BN53" s="67">
        <v>262000</v>
      </c>
      <c r="BO53" s="68"/>
      <c r="BP53" s="47">
        <v>2667000</v>
      </c>
      <c r="BQ53" s="47"/>
      <c r="BR53" s="47">
        <v>2667000</v>
      </c>
      <c r="BS53" s="67"/>
      <c r="BT53" s="49" t="s">
        <v>64</v>
      </c>
      <c r="BU53" s="288" t="s">
        <v>259</v>
      </c>
      <c r="BV53" s="67"/>
      <c r="BW53" s="31"/>
      <c r="BX53" s="67">
        <v>498000</v>
      </c>
      <c r="BY53" s="67">
        <v>3990</v>
      </c>
      <c r="BZ53" s="47"/>
      <c r="CA53" s="67">
        <v>504540</v>
      </c>
      <c r="CB53" s="49" t="s">
        <v>4</v>
      </c>
      <c r="CC53" s="31"/>
      <c r="CD53" s="67">
        <v>56040</v>
      </c>
      <c r="CE53" s="47"/>
      <c r="CF53" s="67"/>
      <c r="CG53" s="49" t="s">
        <v>5</v>
      </c>
      <c r="CH53" s="31"/>
      <c r="CI53" s="67"/>
    </row>
    <row r="54" spans="1:88" ht="20.25" customHeight="1" thickBot="1">
      <c r="A54" s="47">
        <v>1440000</v>
      </c>
      <c r="B54" s="47"/>
      <c r="C54" s="47">
        <v>1440000</v>
      </c>
      <c r="D54" s="67">
        <v>1013000</v>
      </c>
      <c r="E54" s="49" t="s">
        <v>62</v>
      </c>
      <c r="F54" s="288" t="s">
        <v>260</v>
      </c>
      <c r="G54" s="67">
        <v>337000</v>
      </c>
      <c r="H54" s="72"/>
      <c r="I54" s="47">
        <v>1440000</v>
      </c>
      <c r="J54" s="47"/>
      <c r="K54" s="47">
        <v>1440000</v>
      </c>
      <c r="L54" s="67">
        <v>1013000</v>
      </c>
      <c r="M54" s="49" t="s">
        <v>62</v>
      </c>
      <c r="N54" s="288" t="s">
        <v>260</v>
      </c>
      <c r="O54" s="67">
        <v>337000</v>
      </c>
      <c r="P54" s="47">
        <v>1440000</v>
      </c>
      <c r="Q54" s="47"/>
      <c r="R54" s="47">
        <v>1440000</v>
      </c>
      <c r="S54" s="67">
        <v>676000</v>
      </c>
      <c r="T54" s="49" t="s">
        <v>62</v>
      </c>
      <c r="U54" s="288" t="s">
        <v>260</v>
      </c>
      <c r="V54" s="67"/>
      <c r="W54" s="47">
        <v>20000</v>
      </c>
      <c r="X54" s="47"/>
      <c r="Y54" s="47">
        <v>20000</v>
      </c>
      <c r="Z54" s="67"/>
      <c r="AA54" s="49" t="s">
        <v>102</v>
      </c>
      <c r="AB54" s="288" t="s">
        <v>260</v>
      </c>
      <c r="AC54" s="67"/>
      <c r="AD54" s="72"/>
      <c r="AE54" s="72"/>
      <c r="AF54" s="47">
        <v>20000</v>
      </c>
      <c r="AG54" s="47"/>
      <c r="AH54" s="47">
        <v>20000</v>
      </c>
      <c r="AI54" s="67"/>
      <c r="AJ54" s="49" t="s">
        <v>102</v>
      </c>
      <c r="AK54" s="288" t="s">
        <v>260</v>
      </c>
      <c r="AL54" s="67"/>
      <c r="AM54" s="47">
        <v>20000</v>
      </c>
      <c r="AN54" s="47"/>
      <c r="AO54" s="47">
        <v>20000</v>
      </c>
      <c r="AP54" s="67"/>
      <c r="AQ54" s="49" t="s">
        <v>102</v>
      </c>
      <c r="AR54" s="288" t="s">
        <v>260</v>
      </c>
      <c r="AS54" s="67"/>
      <c r="AT54" s="47">
        <v>20000</v>
      </c>
      <c r="AU54" s="47"/>
      <c r="AV54" s="47">
        <v>20000</v>
      </c>
      <c r="AW54" s="67"/>
      <c r="AX54" s="49" t="s">
        <v>102</v>
      </c>
      <c r="AY54" s="288" t="s">
        <v>260</v>
      </c>
      <c r="AZ54" s="67"/>
      <c r="BA54" s="47">
        <v>20000</v>
      </c>
      <c r="BB54" s="47"/>
      <c r="BC54" s="47">
        <v>20000</v>
      </c>
      <c r="BD54" s="67"/>
      <c r="BE54" s="49" t="s">
        <v>102</v>
      </c>
      <c r="BF54" s="288" t="s">
        <v>260</v>
      </c>
      <c r="BG54" s="67"/>
      <c r="BH54" s="335">
        <v>20000</v>
      </c>
      <c r="BI54" s="47"/>
      <c r="BJ54" s="335">
        <v>20000</v>
      </c>
      <c r="BK54" s="67"/>
      <c r="BL54" s="49" t="s">
        <v>102</v>
      </c>
      <c r="BM54" s="288" t="s">
        <v>260</v>
      </c>
      <c r="BN54" s="67"/>
      <c r="BO54" s="72"/>
      <c r="BP54" s="47">
        <v>20000</v>
      </c>
      <c r="BQ54" s="47"/>
      <c r="BR54" s="47">
        <v>20000</v>
      </c>
      <c r="BS54" s="67"/>
      <c r="BT54" s="49" t="s">
        <v>102</v>
      </c>
      <c r="BU54" s="288" t="s">
        <v>260</v>
      </c>
      <c r="BV54" s="67"/>
      <c r="BW54" s="31"/>
      <c r="BX54" s="67"/>
      <c r="BY54" s="67">
        <v>55978</v>
      </c>
      <c r="BZ54" s="47"/>
      <c r="CA54" s="67">
        <v>821940</v>
      </c>
      <c r="CB54" s="49" t="s">
        <v>150</v>
      </c>
      <c r="CC54" s="31"/>
      <c r="CD54" s="67">
        <v>79800</v>
      </c>
      <c r="CE54" s="54">
        <f>SUM(CE31:CE53)</f>
        <v>20329500</v>
      </c>
      <c r="CF54" s="69">
        <f>SUM(CF32:CF53)</f>
        <v>11613820.120000001</v>
      </c>
      <c r="CG54" s="49"/>
      <c r="CH54" s="31"/>
      <c r="CI54" s="69">
        <f>SUM(CI31:CI53)</f>
        <v>1111047.3700000001</v>
      </c>
    </row>
    <row r="55" spans="1:88" ht="20.25" customHeight="1" thickTop="1" thickBot="1">
      <c r="A55" s="54">
        <f>SUM(A43:A53)</f>
        <v>25004526</v>
      </c>
      <c r="B55" s="54"/>
      <c r="C55" s="54">
        <f>SUM(C44:C53)</f>
        <v>25004526</v>
      </c>
      <c r="D55" s="69">
        <f>SUM(D44:D54)</f>
        <v>16852563.789999999</v>
      </c>
      <c r="E55" s="49"/>
      <c r="F55" s="31"/>
      <c r="G55" s="69">
        <f>SUM(G44:G54)</f>
        <v>2106374.9900000002</v>
      </c>
      <c r="H55" s="72"/>
      <c r="I55" s="54">
        <f>SUM(I43:I53)</f>
        <v>25004526</v>
      </c>
      <c r="J55" s="54"/>
      <c r="K55" s="54">
        <f>SUM(K44:K53)</f>
        <v>25004526</v>
      </c>
      <c r="L55" s="69">
        <f>SUM(L44:L54)</f>
        <v>16208073.789999999</v>
      </c>
      <c r="M55" s="49"/>
      <c r="N55" s="31"/>
      <c r="O55" s="69">
        <f>SUM(O44:O54)</f>
        <v>2106374.9900000002</v>
      </c>
      <c r="P55" s="54">
        <f>SUM(P43:P53)</f>
        <v>25004526</v>
      </c>
      <c r="Q55" s="54"/>
      <c r="R55" s="54">
        <f>SUM(R44:R53)</f>
        <v>25004526</v>
      </c>
      <c r="S55" s="69">
        <f>SUM(S44:S54)</f>
        <v>14101698.800000001</v>
      </c>
      <c r="T55" s="49"/>
      <c r="U55" s="31"/>
      <c r="V55" s="69">
        <f>SUM(V44:V53)</f>
        <v>1048694.8599999999</v>
      </c>
      <c r="W55" s="54">
        <f>SUM(W43:W54)</f>
        <v>26444526</v>
      </c>
      <c r="X55" s="54"/>
      <c r="Y55" s="54">
        <f>SUM(Y44:Y54)</f>
        <v>26444526</v>
      </c>
      <c r="Z55" s="69">
        <f>SUM(Z44:Z54)</f>
        <v>12672303.940000001</v>
      </c>
      <c r="AA55" s="49"/>
      <c r="AB55" s="31"/>
      <c r="AC55" s="69">
        <f>SUM(AC44:AC54)</f>
        <v>1053194.8599999999</v>
      </c>
      <c r="AD55" s="72"/>
      <c r="AE55" s="72"/>
      <c r="AF55" s="54">
        <f>SUM(AF43:AF54)</f>
        <v>26444526</v>
      </c>
      <c r="AG55" s="54"/>
      <c r="AH55" s="54">
        <f>SUM(AH44:AH54)</f>
        <v>26444526</v>
      </c>
      <c r="AI55" s="69">
        <f>SUM(AI44:AI54)</f>
        <v>12672303.940000001</v>
      </c>
      <c r="AJ55" s="49"/>
      <c r="AK55" s="31"/>
      <c r="AL55" s="69">
        <f>SUM(AL44:AL54)</f>
        <v>947362.16</v>
      </c>
      <c r="AM55" s="54">
        <f>SUM(AM43:AM54)</f>
        <v>26444526</v>
      </c>
      <c r="AN55" s="54"/>
      <c r="AO55" s="54">
        <f>SUM(AO44:AO54)</f>
        <v>26444526</v>
      </c>
      <c r="AP55" s="69">
        <f>SUM(AP44:AP54)</f>
        <v>11216141.780000001</v>
      </c>
      <c r="AQ55" s="49"/>
      <c r="AR55" s="31"/>
      <c r="AS55" s="69">
        <f>SUM(AS44:AS54)</f>
        <v>947362.16</v>
      </c>
      <c r="AT55" s="54">
        <f>SUM(AT43:AT54)</f>
        <v>26444526</v>
      </c>
      <c r="AU55" s="54"/>
      <c r="AV55" s="54">
        <f>SUM(AV44:AV54)</f>
        <v>26444526</v>
      </c>
      <c r="AW55" s="69">
        <f>SUM(AW44:AW54)</f>
        <v>8757601.5899999999</v>
      </c>
      <c r="AX55" s="49"/>
      <c r="AY55" s="31"/>
      <c r="AZ55" s="69">
        <f>SUM(AZ44:AZ54)</f>
        <v>1943267.22</v>
      </c>
      <c r="BA55" s="54">
        <f>SUM(BA43:BA54)</f>
        <v>26444526</v>
      </c>
      <c r="BB55" s="54"/>
      <c r="BC55" s="54">
        <f>SUM(BC44:BC54)</f>
        <v>26444526</v>
      </c>
      <c r="BD55" s="69">
        <f>SUM(BD44:BD54)</f>
        <v>6438734.3700000001</v>
      </c>
      <c r="BE55" s="49"/>
      <c r="BF55" s="31"/>
      <c r="BG55" s="69">
        <f>SUM(BG44:BG54)</f>
        <v>1290400.07</v>
      </c>
      <c r="BH55" s="336">
        <f>SUM(BH43:BH54)</f>
        <v>26444526</v>
      </c>
      <c r="BI55" s="54"/>
      <c r="BJ55" s="336">
        <f>SUM(BJ44:BJ54)</f>
        <v>26444526</v>
      </c>
      <c r="BK55" s="69">
        <f>SUM(BK44:BK54)</f>
        <v>4773576.3</v>
      </c>
      <c r="BL55" s="49"/>
      <c r="BM55" s="31"/>
      <c r="BN55" s="69">
        <f>SUM(BN44:BN54)</f>
        <v>1775449.93</v>
      </c>
      <c r="BO55" s="72"/>
      <c r="BP55" s="54">
        <f>SUM(BP43:BP54)</f>
        <v>26444526</v>
      </c>
      <c r="BQ55" s="54"/>
      <c r="BR55" s="54">
        <f>SUM(BR44:BR54)</f>
        <v>26444526</v>
      </c>
      <c r="BS55" s="69">
        <f>SUM(BS44:BS54)</f>
        <v>2976506.37</v>
      </c>
      <c r="BT55" s="49"/>
      <c r="BU55" s="31"/>
      <c r="BV55" s="69">
        <f>SUM(BV44:BV54)</f>
        <v>1953265.41</v>
      </c>
      <c r="BW55" s="31"/>
      <c r="BX55" s="69">
        <f>SUM(BX43:BX54)</f>
        <v>2647651.34</v>
      </c>
      <c r="BY55" s="62"/>
      <c r="BZ55" s="57"/>
      <c r="CA55" s="62">
        <v>161600</v>
      </c>
      <c r="CB55" s="53" t="s">
        <v>153</v>
      </c>
      <c r="CC55" s="37"/>
      <c r="CD55" s="62"/>
      <c r="CE55" s="57"/>
      <c r="CF55" s="62">
        <v>581300</v>
      </c>
      <c r="CG55" s="53" t="s">
        <v>188</v>
      </c>
      <c r="CH55" s="37"/>
      <c r="CI55" s="62">
        <v>285700</v>
      </c>
    </row>
    <row r="56" spans="1:88" ht="20.25" customHeight="1" thickTop="1">
      <c r="A56" s="70"/>
      <c r="B56" s="70"/>
      <c r="C56" s="70"/>
      <c r="D56" s="71">
        <v>77422.559999999998</v>
      </c>
      <c r="E56" s="261" t="s">
        <v>151</v>
      </c>
      <c r="F56" s="37" t="s">
        <v>267</v>
      </c>
      <c r="G56" s="71">
        <v>7889.46</v>
      </c>
      <c r="H56" s="72"/>
      <c r="I56" s="70"/>
      <c r="J56" s="70"/>
      <c r="K56" s="70"/>
      <c r="L56" s="71">
        <v>77422.559999999998</v>
      </c>
      <c r="M56" s="261" t="s">
        <v>151</v>
      </c>
      <c r="N56" s="438" t="s">
        <v>267</v>
      </c>
      <c r="O56" s="71">
        <v>7889.46</v>
      </c>
      <c r="P56" s="70"/>
      <c r="Q56" s="70"/>
      <c r="R56" s="70"/>
      <c r="S56" s="71">
        <v>69533.100000000006</v>
      </c>
      <c r="T56" s="261" t="s">
        <v>151</v>
      </c>
      <c r="U56" s="438" t="s">
        <v>267</v>
      </c>
      <c r="V56" s="71">
        <v>11757.77</v>
      </c>
      <c r="W56" s="70"/>
      <c r="X56" s="70"/>
      <c r="Y56" s="70"/>
      <c r="Z56" s="71">
        <v>57775.33</v>
      </c>
      <c r="AA56" s="261" t="s">
        <v>151</v>
      </c>
      <c r="AB56" s="411" t="s">
        <v>267</v>
      </c>
      <c r="AC56" s="71">
        <v>11757.77</v>
      </c>
      <c r="AD56" s="72"/>
      <c r="AE56" s="72"/>
      <c r="AF56" s="70"/>
      <c r="AG56" s="70"/>
      <c r="AH56" s="70"/>
      <c r="AI56" s="71">
        <v>57775.33</v>
      </c>
      <c r="AJ56" s="261" t="s">
        <v>151</v>
      </c>
      <c r="AK56" s="411" t="s">
        <v>267</v>
      </c>
      <c r="AL56" s="71">
        <v>11843.63</v>
      </c>
      <c r="AM56" s="70"/>
      <c r="AN56" s="70"/>
      <c r="AO56" s="70"/>
      <c r="AP56" s="71">
        <v>45931.7</v>
      </c>
      <c r="AQ56" s="261" t="s">
        <v>151</v>
      </c>
      <c r="AR56" s="395" t="s">
        <v>267</v>
      </c>
      <c r="AS56" s="71">
        <v>11843.63</v>
      </c>
      <c r="AT56" s="70"/>
      <c r="AU56" s="70"/>
      <c r="AV56" s="70"/>
      <c r="AW56" s="71">
        <v>36623.269999999997</v>
      </c>
      <c r="AX56" s="261" t="s">
        <v>151</v>
      </c>
      <c r="AY56" s="363" t="s">
        <v>267</v>
      </c>
      <c r="AZ56" s="71">
        <v>4225.1400000000003</v>
      </c>
      <c r="BA56" s="70"/>
      <c r="BB56" s="70"/>
      <c r="BC56" s="70"/>
      <c r="BD56" s="71">
        <v>32398.13</v>
      </c>
      <c r="BE56" s="261" t="s">
        <v>151</v>
      </c>
      <c r="BF56" s="353" t="s">
        <v>267</v>
      </c>
      <c r="BG56" s="71">
        <v>6189.19</v>
      </c>
      <c r="BH56" s="338"/>
      <c r="BI56" s="70"/>
      <c r="BJ56" s="338"/>
      <c r="BK56" s="71">
        <v>26208.94</v>
      </c>
      <c r="BL56" s="261" t="s">
        <v>151</v>
      </c>
      <c r="BM56" s="37" t="s">
        <v>267</v>
      </c>
      <c r="BN56" s="71">
        <v>3074.77</v>
      </c>
      <c r="BO56" s="72"/>
      <c r="BP56" s="70"/>
      <c r="BQ56" s="70"/>
      <c r="BR56" s="70"/>
      <c r="BS56" s="71">
        <v>23134.17</v>
      </c>
      <c r="BT56" s="261" t="s">
        <v>151</v>
      </c>
      <c r="BU56" s="37" t="s">
        <v>267</v>
      </c>
      <c r="BV56" s="71">
        <v>4921.01</v>
      </c>
      <c r="BW56" s="31" t="s">
        <v>9</v>
      </c>
      <c r="BX56" s="71">
        <v>6650.72</v>
      </c>
      <c r="BY56" s="62"/>
      <c r="BZ56" s="57"/>
      <c r="CA56" s="62">
        <v>2321573</v>
      </c>
      <c r="CB56" s="53" t="s">
        <v>155</v>
      </c>
      <c r="CC56" s="37"/>
      <c r="CD56" s="62">
        <v>419237</v>
      </c>
      <c r="CE56" s="57"/>
      <c r="CF56" s="62">
        <v>1981790</v>
      </c>
      <c r="CG56" s="53" t="s">
        <v>114</v>
      </c>
      <c r="CH56" s="37"/>
      <c r="CI56" s="62"/>
    </row>
    <row r="57" spans="1:88" ht="20.25" customHeight="1">
      <c r="A57" s="57"/>
      <c r="B57" s="57"/>
      <c r="C57" s="57"/>
      <c r="D57" s="62">
        <v>3707768</v>
      </c>
      <c r="E57" s="58" t="s">
        <v>320</v>
      </c>
      <c r="F57" s="37" t="s">
        <v>274</v>
      </c>
      <c r="G57" s="62">
        <v>382490</v>
      </c>
      <c r="H57" s="73"/>
      <c r="I57" s="57"/>
      <c r="J57" s="57"/>
      <c r="K57" s="57"/>
      <c r="L57" s="62">
        <v>3707768</v>
      </c>
      <c r="M57" s="58" t="s">
        <v>320</v>
      </c>
      <c r="N57" s="438" t="s">
        <v>274</v>
      </c>
      <c r="O57" s="62">
        <v>382490</v>
      </c>
      <c r="P57" s="57"/>
      <c r="Q57" s="57"/>
      <c r="R57" s="57"/>
      <c r="S57" s="62">
        <v>3325278</v>
      </c>
      <c r="T57" s="58" t="s">
        <v>320</v>
      </c>
      <c r="U57" s="438" t="s">
        <v>274</v>
      </c>
      <c r="V57" s="62">
        <v>380700</v>
      </c>
      <c r="W57" s="57"/>
      <c r="X57" s="57"/>
      <c r="Y57" s="57"/>
      <c r="Z57" s="62">
        <v>2944578</v>
      </c>
      <c r="AA57" s="58" t="s">
        <v>320</v>
      </c>
      <c r="AB57" s="411" t="s">
        <v>274</v>
      </c>
      <c r="AC57" s="62">
        <v>376200</v>
      </c>
      <c r="AD57" s="73"/>
      <c r="AE57" s="72"/>
      <c r="AF57" s="57"/>
      <c r="AG57" s="57"/>
      <c r="AH57" s="57"/>
      <c r="AI57" s="62">
        <v>2944578</v>
      </c>
      <c r="AJ57" s="58" t="s">
        <v>320</v>
      </c>
      <c r="AK57" s="411" t="s">
        <v>274</v>
      </c>
      <c r="AL57" s="62">
        <v>427100</v>
      </c>
      <c r="AM57" s="57"/>
      <c r="AN57" s="57"/>
      <c r="AO57" s="57"/>
      <c r="AP57" s="62">
        <v>2517478</v>
      </c>
      <c r="AQ57" s="58" t="s">
        <v>320</v>
      </c>
      <c r="AR57" s="395" t="s">
        <v>274</v>
      </c>
      <c r="AS57" s="62">
        <v>427100</v>
      </c>
      <c r="AT57" s="57"/>
      <c r="AU57" s="57"/>
      <c r="AV57" s="57"/>
      <c r="AW57" s="62">
        <v>2059978</v>
      </c>
      <c r="AX57" s="58" t="s">
        <v>320</v>
      </c>
      <c r="AY57" s="363" t="s">
        <v>274</v>
      </c>
      <c r="AZ57" s="62">
        <v>534200</v>
      </c>
      <c r="BA57" s="57"/>
      <c r="BB57" s="57"/>
      <c r="BC57" s="57"/>
      <c r="BD57" s="62">
        <v>1525778</v>
      </c>
      <c r="BE57" s="58" t="s">
        <v>320</v>
      </c>
      <c r="BF57" s="353" t="s">
        <v>274</v>
      </c>
      <c r="BG57" s="62">
        <v>370000</v>
      </c>
      <c r="BH57" s="337"/>
      <c r="BI57" s="57"/>
      <c r="BJ57" s="337"/>
      <c r="BK57" s="62">
        <v>1155778</v>
      </c>
      <c r="BL57" s="58" t="s">
        <v>320</v>
      </c>
      <c r="BM57" s="37" t="s">
        <v>274</v>
      </c>
      <c r="BN57" s="62">
        <v>375358</v>
      </c>
      <c r="BO57" s="72"/>
      <c r="BP57" s="57"/>
      <c r="BQ57" s="57"/>
      <c r="BR57" s="57"/>
      <c r="BS57" s="62">
        <v>780420</v>
      </c>
      <c r="BT57" s="58" t="s">
        <v>320</v>
      </c>
      <c r="BU57" s="37" t="s">
        <v>274</v>
      </c>
      <c r="BV57" s="62">
        <v>408320</v>
      </c>
      <c r="BW57" s="37"/>
      <c r="BX57" s="67"/>
      <c r="BY57" s="62">
        <v>362334</v>
      </c>
      <c r="BZ57" s="57"/>
      <c r="CA57" s="62">
        <v>867000</v>
      </c>
      <c r="CB57" s="53" t="s">
        <v>188</v>
      </c>
      <c r="CC57" s="37"/>
      <c r="CD57" s="62"/>
      <c r="CE57" s="57"/>
      <c r="CF57" s="62">
        <v>35285</v>
      </c>
      <c r="CG57" s="29" t="s">
        <v>152</v>
      </c>
      <c r="CH57" s="37"/>
      <c r="CI57" s="62"/>
    </row>
    <row r="58" spans="1:88" ht="20.25" customHeight="1">
      <c r="A58" s="57"/>
      <c r="B58" s="57"/>
      <c r="C58" s="57"/>
      <c r="D58" s="62">
        <v>158400</v>
      </c>
      <c r="E58" s="58" t="s">
        <v>368</v>
      </c>
      <c r="F58" s="37" t="s">
        <v>374</v>
      </c>
      <c r="G58" s="62"/>
      <c r="H58" s="73"/>
      <c r="I58" s="57"/>
      <c r="J58" s="57"/>
      <c r="K58" s="57"/>
      <c r="L58" s="62">
        <v>158400</v>
      </c>
      <c r="M58" s="58" t="s">
        <v>368</v>
      </c>
      <c r="N58" s="438" t="s">
        <v>374</v>
      </c>
      <c r="O58" s="62"/>
      <c r="P58" s="57"/>
      <c r="Q58" s="57"/>
      <c r="R58" s="57"/>
      <c r="S58" s="62">
        <v>158400</v>
      </c>
      <c r="T58" s="58" t="s">
        <v>368</v>
      </c>
      <c r="U58" s="438" t="s">
        <v>374</v>
      </c>
      <c r="V58" s="62"/>
      <c r="W58" s="57"/>
      <c r="X58" s="57"/>
      <c r="Y58" s="57"/>
      <c r="Z58" s="62">
        <v>158400</v>
      </c>
      <c r="AA58" s="58" t="s">
        <v>368</v>
      </c>
      <c r="AB58" s="411" t="s">
        <v>374</v>
      </c>
      <c r="AC58" s="62"/>
      <c r="AD58" s="73"/>
      <c r="AE58" s="73"/>
      <c r="AF58" s="57"/>
      <c r="AG58" s="57"/>
      <c r="AH58" s="57"/>
      <c r="AI58" s="62">
        <v>158400</v>
      </c>
      <c r="AJ58" s="58" t="s">
        <v>368</v>
      </c>
      <c r="AK58" s="411" t="s">
        <v>374</v>
      </c>
      <c r="AL58" s="62"/>
      <c r="AM58" s="57"/>
      <c r="AN58" s="57"/>
      <c r="AO58" s="57"/>
      <c r="AP58" s="62">
        <v>158400</v>
      </c>
      <c r="AQ58" s="58" t="s">
        <v>368</v>
      </c>
      <c r="AR58" s="395" t="s">
        <v>374</v>
      </c>
      <c r="AS58" s="62"/>
      <c r="AT58" s="57"/>
      <c r="AU58" s="57"/>
      <c r="AV58" s="57"/>
      <c r="AW58" s="62">
        <v>158400</v>
      </c>
      <c r="AX58" s="58" t="s">
        <v>368</v>
      </c>
      <c r="AY58" s="363" t="s">
        <v>374</v>
      </c>
      <c r="AZ58" s="62"/>
      <c r="BA58" s="57"/>
      <c r="BB58" s="57"/>
      <c r="BC58" s="57"/>
      <c r="BD58" s="62">
        <v>158400</v>
      </c>
      <c r="BE58" s="58" t="s">
        <v>368</v>
      </c>
      <c r="BF58" s="353"/>
      <c r="BG58" s="62">
        <v>158400</v>
      </c>
      <c r="BH58" s="337"/>
      <c r="BI58" s="57"/>
      <c r="BJ58" s="337"/>
      <c r="BK58" s="62">
        <v>579000</v>
      </c>
      <c r="BL58" s="58" t="s">
        <v>114</v>
      </c>
      <c r="BM58" s="37" t="s">
        <v>321</v>
      </c>
      <c r="BN58" s="62"/>
      <c r="BO58" s="73"/>
      <c r="BP58" s="57"/>
      <c r="BQ58" s="57"/>
      <c r="BR58" s="57"/>
      <c r="BS58" s="62">
        <v>579000</v>
      </c>
      <c r="BT58" s="58" t="s">
        <v>114</v>
      </c>
      <c r="BU58" s="37" t="s">
        <v>321</v>
      </c>
      <c r="BV58" s="62">
        <v>90000</v>
      </c>
      <c r="BW58" s="37"/>
      <c r="BX58" s="62">
        <v>304100</v>
      </c>
      <c r="BY58" s="62"/>
      <c r="BZ58" s="57"/>
      <c r="CA58" s="62">
        <v>104377</v>
      </c>
      <c r="CB58" s="61" t="s">
        <v>159</v>
      </c>
      <c r="CC58" s="37"/>
      <c r="CD58" s="62">
        <v>10306</v>
      </c>
      <c r="CE58" s="57"/>
      <c r="CF58" s="62">
        <v>286400</v>
      </c>
      <c r="CG58" s="24" t="s">
        <v>174</v>
      </c>
      <c r="CH58" s="37"/>
      <c r="CI58" s="67"/>
    </row>
    <row r="59" spans="1:88" ht="20.25" customHeight="1">
      <c r="A59" s="57"/>
      <c r="B59" s="57"/>
      <c r="C59" s="57"/>
      <c r="D59" s="62">
        <v>1374450</v>
      </c>
      <c r="E59" s="58" t="s">
        <v>7</v>
      </c>
      <c r="F59" s="353" t="s">
        <v>273</v>
      </c>
      <c r="G59" s="62"/>
      <c r="H59" s="73"/>
      <c r="I59" s="57"/>
      <c r="J59" s="57"/>
      <c r="K59" s="57"/>
      <c r="L59" s="62">
        <v>1636450</v>
      </c>
      <c r="M59" s="58" t="s">
        <v>7</v>
      </c>
      <c r="N59" s="438" t="s">
        <v>273</v>
      </c>
      <c r="O59" s="62"/>
      <c r="P59" s="57"/>
      <c r="Q59" s="57"/>
      <c r="R59" s="57"/>
      <c r="S59" s="62">
        <v>1636450</v>
      </c>
      <c r="T59" s="58" t="s">
        <v>7</v>
      </c>
      <c r="U59" s="438" t="s">
        <v>273</v>
      </c>
      <c r="V59" s="62">
        <v>498000</v>
      </c>
      <c r="W59" s="57"/>
      <c r="X59" s="57"/>
      <c r="Y59" s="57"/>
      <c r="Z59" s="62">
        <v>1138450</v>
      </c>
      <c r="AA59" s="58" t="s">
        <v>7</v>
      </c>
      <c r="AB59" s="411" t="s">
        <v>273</v>
      </c>
      <c r="AC59" s="62">
        <v>498000</v>
      </c>
      <c r="AD59" s="73"/>
      <c r="AE59" s="264">
        <v>2858414.07</v>
      </c>
      <c r="AF59" s="57"/>
      <c r="AG59" s="57"/>
      <c r="AH59" s="57"/>
      <c r="AI59" s="62">
        <v>1138450</v>
      </c>
      <c r="AJ59" s="58" t="s">
        <v>7</v>
      </c>
      <c r="AK59" s="411" t="s">
        <v>273</v>
      </c>
      <c r="AL59" s="62">
        <v>958000</v>
      </c>
      <c r="AM59" s="57"/>
      <c r="AN59" s="57"/>
      <c r="AO59" s="57"/>
      <c r="AP59" s="62">
        <v>180450</v>
      </c>
      <c r="AQ59" s="58" t="s">
        <v>7</v>
      </c>
      <c r="AR59" s="395" t="s">
        <v>273</v>
      </c>
      <c r="AS59" s="62">
        <v>958000</v>
      </c>
      <c r="AT59" s="57"/>
      <c r="AU59" s="57"/>
      <c r="AV59" s="57"/>
      <c r="AW59" s="62">
        <v>158400</v>
      </c>
      <c r="AX59" s="58" t="s">
        <v>7</v>
      </c>
      <c r="AY59" s="363" t="s">
        <v>273</v>
      </c>
      <c r="AZ59" s="62"/>
      <c r="BA59" s="57"/>
      <c r="BB59" s="57"/>
      <c r="BC59" s="57"/>
      <c r="BD59" s="62">
        <v>579000</v>
      </c>
      <c r="BE59" s="58" t="s">
        <v>114</v>
      </c>
      <c r="BF59" s="353" t="s">
        <v>321</v>
      </c>
      <c r="BG59" s="62"/>
      <c r="BH59" s="337"/>
      <c r="BI59" s="57"/>
      <c r="BJ59" s="337"/>
      <c r="BK59" s="62">
        <v>18507</v>
      </c>
      <c r="BL59" s="61" t="s">
        <v>159</v>
      </c>
      <c r="BM59" s="37" t="s">
        <v>268</v>
      </c>
      <c r="BN59" s="62">
        <v>9191</v>
      </c>
      <c r="BO59" s="73"/>
      <c r="BP59" s="57"/>
      <c r="BQ59" s="57"/>
      <c r="BR59" s="57"/>
      <c r="BS59" s="62">
        <v>9316</v>
      </c>
      <c r="BT59" s="61" t="s">
        <v>159</v>
      </c>
      <c r="BU59" s="37" t="s">
        <v>268</v>
      </c>
      <c r="BV59" s="62">
        <v>9316</v>
      </c>
      <c r="BW59" s="37"/>
      <c r="BX59" s="62"/>
      <c r="BY59" s="67"/>
      <c r="BZ59" s="57"/>
      <c r="CA59" s="62">
        <v>286400</v>
      </c>
      <c r="CB59" s="24" t="s">
        <v>174</v>
      </c>
      <c r="CC59" s="37"/>
      <c r="CD59" s="67"/>
      <c r="CE59" s="57"/>
      <c r="CF59" s="67">
        <v>6595.92</v>
      </c>
      <c r="CG59" s="5" t="s">
        <v>187</v>
      </c>
      <c r="CH59" s="37"/>
      <c r="CI59" s="67"/>
    </row>
    <row r="60" spans="1:88" ht="20.25" customHeight="1">
      <c r="A60" s="57"/>
      <c r="B60" s="57"/>
      <c r="C60" s="57"/>
      <c r="D60" s="62">
        <v>579000</v>
      </c>
      <c r="E60" s="58" t="s">
        <v>114</v>
      </c>
      <c r="F60" s="37" t="s">
        <v>321</v>
      </c>
      <c r="G60" s="62"/>
      <c r="H60" s="72"/>
      <c r="I60" s="57"/>
      <c r="J60" s="57"/>
      <c r="K60" s="57"/>
      <c r="L60" s="62">
        <v>579000</v>
      </c>
      <c r="M60" s="58" t="s">
        <v>114</v>
      </c>
      <c r="N60" s="438" t="s">
        <v>321</v>
      </c>
      <c r="O60" s="62"/>
      <c r="P60" s="57"/>
      <c r="Q60" s="57"/>
      <c r="R60" s="57"/>
      <c r="S60" s="62">
        <v>579000</v>
      </c>
      <c r="T60" s="58" t="s">
        <v>114</v>
      </c>
      <c r="U60" s="438" t="s">
        <v>321</v>
      </c>
      <c r="V60" s="62"/>
      <c r="W60" s="57"/>
      <c r="X60" s="57"/>
      <c r="Y60" s="57"/>
      <c r="Z60" s="62">
        <v>579000</v>
      </c>
      <c r="AA60" s="58" t="s">
        <v>114</v>
      </c>
      <c r="AB60" s="411" t="s">
        <v>321</v>
      </c>
      <c r="AC60" s="62"/>
      <c r="AD60" s="72"/>
      <c r="AE60" s="264">
        <v>610695.18000000005</v>
      </c>
      <c r="AF60" s="57"/>
      <c r="AG60" s="57"/>
      <c r="AH60" s="57"/>
      <c r="AI60" s="62">
        <v>579000</v>
      </c>
      <c r="AJ60" s="58" t="s">
        <v>114</v>
      </c>
      <c r="AK60" s="411" t="s">
        <v>321</v>
      </c>
      <c r="AL60" s="62"/>
      <c r="AM60" s="57"/>
      <c r="AN60" s="57"/>
      <c r="AO60" s="57"/>
      <c r="AP60" s="62">
        <v>579000</v>
      </c>
      <c r="AQ60" s="58" t="s">
        <v>114</v>
      </c>
      <c r="AR60" s="395" t="s">
        <v>321</v>
      </c>
      <c r="AS60" s="62"/>
      <c r="AT60" s="57"/>
      <c r="AU60" s="57"/>
      <c r="AV60" s="57"/>
      <c r="AW60" s="62">
        <v>579000</v>
      </c>
      <c r="AX60" s="58" t="s">
        <v>114</v>
      </c>
      <c r="AY60" s="363" t="s">
        <v>321</v>
      </c>
      <c r="AZ60" s="62"/>
      <c r="BA60" s="57"/>
      <c r="BB60" s="57"/>
      <c r="BC60" s="57"/>
      <c r="BD60" s="62">
        <v>27054</v>
      </c>
      <c r="BE60" s="61" t="s">
        <v>159</v>
      </c>
      <c r="BF60" s="353" t="s">
        <v>268</v>
      </c>
      <c r="BG60" s="62">
        <v>8547</v>
      </c>
      <c r="BH60" s="337"/>
      <c r="BI60" s="57"/>
      <c r="BJ60" s="337"/>
      <c r="BK60" s="62">
        <v>31920</v>
      </c>
      <c r="BL60" s="24" t="s">
        <v>184</v>
      </c>
      <c r="BM60" s="37" t="s">
        <v>270</v>
      </c>
      <c r="BN60" s="67"/>
      <c r="BO60" s="73"/>
      <c r="BP60" s="57"/>
      <c r="BQ60" s="57"/>
      <c r="BR60" s="57"/>
      <c r="BS60" s="62">
        <v>31920</v>
      </c>
      <c r="BT60" s="24" t="s">
        <v>184</v>
      </c>
      <c r="BU60" s="37" t="s">
        <v>270</v>
      </c>
      <c r="BV60" s="67">
        <v>31920</v>
      </c>
      <c r="BW60" s="37"/>
      <c r="BX60" s="62">
        <v>18663</v>
      </c>
      <c r="BY60" s="67">
        <v>31100</v>
      </c>
      <c r="BZ60" s="57"/>
      <c r="CA60" s="67">
        <v>6595.92</v>
      </c>
      <c r="CB60" s="5" t="s">
        <v>187</v>
      </c>
      <c r="CC60" s="37"/>
      <c r="CD60" s="67"/>
      <c r="CE60" s="57"/>
      <c r="CF60" s="62">
        <v>100000</v>
      </c>
      <c r="CG60" s="61" t="s">
        <v>194</v>
      </c>
      <c r="CH60" s="37"/>
      <c r="CI60" s="62"/>
    </row>
    <row r="61" spans="1:88" ht="20.25" customHeight="1">
      <c r="A61" s="57"/>
      <c r="B61" s="57"/>
      <c r="C61" s="57"/>
      <c r="D61" s="62">
        <v>75241</v>
      </c>
      <c r="E61" s="61" t="s">
        <v>159</v>
      </c>
      <c r="F61" s="37" t="s">
        <v>268</v>
      </c>
      <c r="G61" s="62">
        <v>7928</v>
      </c>
      <c r="H61" s="72"/>
      <c r="I61" s="57"/>
      <c r="J61" s="57"/>
      <c r="K61" s="57"/>
      <c r="L61" s="62">
        <v>75241</v>
      </c>
      <c r="M61" s="61" t="s">
        <v>159</v>
      </c>
      <c r="N61" s="438" t="s">
        <v>268</v>
      </c>
      <c r="O61" s="62">
        <v>7928</v>
      </c>
      <c r="P61" s="57"/>
      <c r="Q61" s="57"/>
      <c r="R61" s="57"/>
      <c r="S61" s="62">
        <v>67313</v>
      </c>
      <c r="T61" s="61" t="s">
        <v>159</v>
      </c>
      <c r="U61" s="438" t="s">
        <v>268</v>
      </c>
      <c r="V61" s="62">
        <v>7928</v>
      </c>
      <c r="W61" s="57"/>
      <c r="X61" s="57"/>
      <c r="Y61" s="57"/>
      <c r="Z61" s="62">
        <v>59385</v>
      </c>
      <c r="AA61" s="61" t="s">
        <v>159</v>
      </c>
      <c r="AB61" s="411" t="s">
        <v>268</v>
      </c>
      <c r="AC61" s="62">
        <v>7928</v>
      </c>
      <c r="AD61" s="72"/>
      <c r="AE61" s="264">
        <v>7403381.9199999999</v>
      </c>
      <c r="AF61" s="57"/>
      <c r="AG61" s="57"/>
      <c r="AH61" s="57"/>
      <c r="AI61" s="62">
        <v>59385</v>
      </c>
      <c r="AJ61" s="61" t="s">
        <v>159</v>
      </c>
      <c r="AK61" s="411" t="s">
        <v>268</v>
      </c>
      <c r="AL61" s="62">
        <v>15856</v>
      </c>
      <c r="AM61" s="57"/>
      <c r="AN61" s="57"/>
      <c r="AO61" s="57"/>
      <c r="AP61" s="62">
        <v>43529</v>
      </c>
      <c r="AQ61" s="61" t="s">
        <v>159</v>
      </c>
      <c r="AR61" s="395" t="s">
        <v>268</v>
      </c>
      <c r="AS61" s="62">
        <v>15856</v>
      </c>
      <c r="AT61" s="57"/>
      <c r="AU61" s="57"/>
      <c r="AV61" s="57"/>
      <c r="AW61" s="62">
        <v>35601</v>
      </c>
      <c r="AX61" s="61" t="s">
        <v>159</v>
      </c>
      <c r="AY61" s="363" t="s">
        <v>268</v>
      </c>
      <c r="AZ61" s="62">
        <v>8547</v>
      </c>
      <c r="BA61" s="57"/>
      <c r="BB61" s="57"/>
      <c r="BC61" s="57"/>
      <c r="BD61" s="62">
        <v>39345</v>
      </c>
      <c r="BE61" s="24" t="s">
        <v>184</v>
      </c>
      <c r="BF61" s="353" t="s">
        <v>270</v>
      </c>
      <c r="BG61" s="67">
        <v>7425</v>
      </c>
      <c r="BH61" s="337"/>
      <c r="BI61" s="57"/>
      <c r="BJ61" s="337"/>
      <c r="BK61" s="67"/>
      <c r="BL61" s="290" t="s">
        <v>322</v>
      </c>
      <c r="BM61" s="37" t="s">
        <v>272</v>
      </c>
      <c r="BN61" s="67"/>
      <c r="BO61" s="72"/>
      <c r="BP61" s="57"/>
      <c r="BQ61" s="57"/>
      <c r="BR61" s="57"/>
      <c r="BS61" s="67"/>
      <c r="BT61" s="290" t="s">
        <v>322</v>
      </c>
      <c r="BU61" s="37" t="s">
        <v>272</v>
      </c>
      <c r="BV61" s="67"/>
      <c r="BW61" s="37"/>
      <c r="BX61" s="67">
        <v>15375</v>
      </c>
      <c r="BY61" s="62"/>
      <c r="BZ61" s="57"/>
      <c r="CA61" s="62">
        <v>17850</v>
      </c>
      <c r="CB61" s="24" t="s">
        <v>192</v>
      </c>
      <c r="CC61" s="37"/>
      <c r="CD61" s="62">
        <v>8450</v>
      </c>
      <c r="CE61" s="57"/>
      <c r="CF61" s="62">
        <v>1423400</v>
      </c>
      <c r="CG61" s="24" t="s">
        <v>193</v>
      </c>
      <c r="CH61" s="37"/>
      <c r="CI61" s="62"/>
    </row>
    <row r="62" spans="1:88" ht="20.25" customHeight="1">
      <c r="A62" s="57"/>
      <c r="B62" s="57"/>
      <c r="C62" s="57"/>
      <c r="D62" s="62">
        <v>326895</v>
      </c>
      <c r="E62" s="24" t="s">
        <v>184</v>
      </c>
      <c r="F62" s="37" t="s">
        <v>270</v>
      </c>
      <c r="G62" s="67">
        <v>35900</v>
      </c>
      <c r="H62" s="73"/>
      <c r="I62" s="57"/>
      <c r="J62" s="57"/>
      <c r="K62" s="57"/>
      <c r="L62" s="62">
        <v>326895</v>
      </c>
      <c r="M62" s="24" t="s">
        <v>184</v>
      </c>
      <c r="N62" s="438" t="s">
        <v>270</v>
      </c>
      <c r="O62" s="67">
        <v>35900</v>
      </c>
      <c r="P62" s="57"/>
      <c r="Q62" s="57"/>
      <c r="R62" s="57"/>
      <c r="S62" s="62">
        <v>290995</v>
      </c>
      <c r="T62" s="24" t="s">
        <v>184</v>
      </c>
      <c r="U62" s="438" t="s">
        <v>270</v>
      </c>
      <c r="V62" s="67">
        <v>70900</v>
      </c>
      <c r="W62" s="57"/>
      <c r="X62" s="57"/>
      <c r="Y62" s="57"/>
      <c r="Z62" s="62">
        <v>220095</v>
      </c>
      <c r="AA62" s="24" t="s">
        <v>184</v>
      </c>
      <c r="AB62" s="411" t="s">
        <v>270</v>
      </c>
      <c r="AC62" s="67">
        <v>70900</v>
      </c>
      <c r="AD62" s="73"/>
      <c r="AE62" s="264">
        <v>1156273.26</v>
      </c>
      <c r="AF62" s="57"/>
      <c r="AG62" s="57"/>
      <c r="AH62" s="57"/>
      <c r="AI62" s="62">
        <v>220095</v>
      </c>
      <c r="AJ62" s="24" t="s">
        <v>184</v>
      </c>
      <c r="AK62" s="411" t="s">
        <v>270</v>
      </c>
      <c r="AL62" s="67"/>
      <c r="AM62" s="57"/>
      <c r="AN62" s="57"/>
      <c r="AO62" s="57"/>
      <c r="AP62" s="62">
        <v>220095</v>
      </c>
      <c r="AQ62" s="24" t="s">
        <v>184</v>
      </c>
      <c r="AR62" s="395" t="s">
        <v>270</v>
      </c>
      <c r="AS62" s="67"/>
      <c r="AT62" s="57"/>
      <c r="AU62" s="57"/>
      <c r="AV62" s="57"/>
      <c r="AW62" s="62">
        <v>168495</v>
      </c>
      <c r="AX62" s="24" t="s">
        <v>184</v>
      </c>
      <c r="AY62" s="363" t="s">
        <v>270</v>
      </c>
      <c r="AZ62" s="67">
        <v>129150</v>
      </c>
      <c r="BA62" s="57"/>
      <c r="BB62" s="57"/>
      <c r="BC62" s="57"/>
      <c r="BD62" s="67"/>
      <c r="BE62" s="290" t="s">
        <v>322</v>
      </c>
      <c r="BF62" s="353" t="s">
        <v>272</v>
      </c>
      <c r="BG62" s="67"/>
      <c r="BH62" s="337"/>
      <c r="BI62" s="57"/>
      <c r="BJ62" s="337"/>
      <c r="BK62" s="62"/>
      <c r="BL62" s="61" t="s">
        <v>194</v>
      </c>
      <c r="BM62" s="37" t="s">
        <v>269</v>
      </c>
      <c r="BN62" s="62"/>
      <c r="BO62" s="72"/>
      <c r="BP62" s="57"/>
      <c r="BQ62" s="57"/>
      <c r="BR62" s="57"/>
      <c r="BS62" s="62"/>
      <c r="BT62" s="61" t="s">
        <v>194</v>
      </c>
      <c r="BU62" s="37" t="s">
        <v>269</v>
      </c>
      <c r="BV62" s="62"/>
      <c r="BW62" s="37"/>
      <c r="BX62" s="67"/>
      <c r="BY62" s="62"/>
      <c r="BZ62" s="57"/>
      <c r="CA62" s="62">
        <v>2389168</v>
      </c>
      <c r="CB62" s="24" t="s">
        <v>203</v>
      </c>
      <c r="CC62" s="37"/>
      <c r="CD62" s="62">
        <v>955667.2</v>
      </c>
      <c r="CE62" s="57"/>
      <c r="CF62" s="75">
        <f>SUM(CF55:CF61)</f>
        <v>4414770.92</v>
      </c>
      <c r="CG62" s="7"/>
      <c r="CH62" s="40"/>
      <c r="CI62" s="75">
        <f>SUM(CI55:CI61)</f>
        <v>285700</v>
      </c>
    </row>
    <row r="63" spans="1:88" ht="20.25" customHeight="1">
      <c r="A63" s="57"/>
      <c r="B63" s="57"/>
      <c r="C63" s="57"/>
      <c r="D63" s="67">
        <v>6890.34</v>
      </c>
      <c r="E63" s="290" t="s">
        <v>322</v>
      </c>
      <c r="F63" s="37" t="s">
        <v>272</v>
      </c>
      <c r="G63" s="67"/>
      <c r="H63" s="73"/>
      <c r="I63" s="57"/>
      <c r="J63" s="57"/>
      <c r="K63" s="57"/>
      <c r="L63" s="67">
        <v>6890.34</v>
      </c>
      <c r="M63" s="290" t="s">
        <v>322</v>
      </c>
      <c r="N63" s="438" t="s">
        <v>272</v>
      </c>
      <c r="O63" s="67"/>
      <c r="P63" s="57"/>
      <c r="Q63" s="57"/>
      <c r="R63" s="57"/>
      <c r="S63" s="67">
        <v>6890.34</v>
      </c>
      <c r="T63" s="290" t="s">
        <v>322</v>
      </c>
      <c r="U63" s="438" t="s">
        <v>272</v>
      </c>
      <c r="V63" s="67"/>
      <c r="W63" s="57"/>
      <c r="X63" s="57"/>
      <c r="Y63" s="57"/>
      <c r="Z63" s="67">
        <v>6890.34</v>
      </c>
      <c r="AA63" s="290" t="s">
        <v>322</v>
      </c>
      <c r="AB63" s="411" t="s">
        <v>272</v>
      </c>
      <c r="AC63" s="67"/>
      <c r="AD63" s="73"/>
      <c r="AE63" s="264">
        <v>8000000</v>
      </c>
      <c r="AF63" s="57"/>
      <c r="AG63" s="57"/>
      <c r="AH63" s="57"/>
      <c r="AI63" s="67">
        <v>6890.34</v>
      </c>
      <c r="AJ63" s="290" t="s">
        <v>322</v>
      </c>
      <c r="AK63" s="411" t="s">
        <v>272</v>
      </c>
      <c r="AL63" s="67"/>
      <c r="AM63" s="57"/>
      <c r="AN63" s="57"/>
      <c r="AO63" s="57"/>
      <c r="AP63" s="67">
        <v>6890.34</v>
      </c>
      <c r="AQ63" s="290" t="s">
        <v>322</v>
      </c>
      <c r="AR63" s="395" t="s">
        <v>272</v>
      </c>
      <c r="AS63" s="67"/>
      <c r="AT63" s="57"/>
      <c r="AU63" s="57"/>
      <c r="AV63" s="57"/>
      <c r="AW63" s="67">
        <v>6890.34</v>
      </c>
      <c r="AX63" s="290" t="s">
        <v>322</v>
      </c>
      <c r="AY63" s="363" t="s">
        <v>272</v>
      </c>
      <c r="AZ63" s="67">
        <v>6890.34</v>
      </c>
      <c r="BA63" s="57"/>
      <c r="BB63" s="57"/>
      <c r="BC63" s="57"/>
      <c r="BD63" s="62"/>
      <c r="BE63" s="61" t="s">
        <v>194</v>
      </c>
      <c r="BF63" s="353" t="s">
        <v>269</v>
      </c>
      <c r="BG63" s="62"/>
      <c r="BH63" s="337"/>
      <c r="BI63" s="57"/>
      <c r="BJ63" s="337"/>
      <c r="BK63" s="62"/>
      <c r="BL63" s="24"/>
      <c r="BM63" s="37"/>
      <c r="BN63" s="62"/>
      <c r="BO63" s="73"/>
      <c r="BP63" s="57"/>
      <c r="BQ63" s="57"/>
      <c r="BR63" s="57"/>
      <c r="BS63" s="62"/>
      <c r="BT63" s="24"/>
      <c r="BU63" s="37"/>
      <c r="BV63" s="62"/>
      <c r="BW63" s="37"/>
      <c r="BX63" s="62"/>
      <c r="BY63" s="62"/>
      <c r="BZ63" s="57"/>
      <c r="CA63" s="75">
        <f>SUM(CA55:CA62)</f>
        <v>6154563.9199999999</v>
      </c>
      <c r="CB63" s="7"/>
      <c r="CC63" s="40"/>
      <c r="CD63" s="75">
        <f>SUM(CD55:CD62)</f>
        <v>1393660.2</v>
      </c>
      <c r="CE63" s="57"/>
      <c r="CF63" s="244" t="e">
        <f>#REF!-#REF!</f>
        <v>#REF!</v>
      </c>
      <c r="CG63" s="31" t="s">
        <v>76</v>
      </c>
      <c r="CH63" s="31"/>
      <c r="CI63" s="247" t="e">
        <f>#REF!-#REF!</f>
        <v>#REF!</v>
      </c>
    </row>
    <row r="64" spans="1:88" ht="20.25" customHeight="1">
      <c r="A64" s="57"/>
      <c r="B64" s="57"/>
      <c r="C64" s="57"/>
      <c r="D64" s="62">
        <v>600000</v>
      </c>
      <c r="E64" s="61" t="s">
        <v>194</v>
      </c>
      <c r="F64" s="37" t="s">
        <v>269</v>
      </c>
      <c r="G64" s="62"/>
      <c r="H64" s="73"/>
      <c r="I64" s="57"/>
      <c r="J64" s="57"/>
      <c r="K64" s="57"/>
      <c r="L64" s="62">
        <v>600000</v>
      </c>
      <c r="M64" s="61" t="s">
        <v>194</v>
      </c>
      <c r="N64" s="438" t="s">
        <v>269</v>
      </c>
      <c r="O64" s="62"/>
      <c r="P64" s="57"/>
      <c r="Q64" s="57"/>
      <c r="R64" s="57"/>
      <c r="S64" s="62">
        <v>600000</v>
      </c>
      <c r="T64" s="61" t="s">
        <v>194</v>
      </c>
      <c r="U64" s="438" t="s">
        <v>269</v>
      </c>
      <c r="V64" s="62">
        <v>100000</v>
      </c>
      <c r="W64" s="57"/>
      <c r="X64" s="57"/>
      <c r="Y64" s="57"/>
      <c r="Z64" s="62">
        <v>500000</v>
      </c>
      <c r="AA64" s="61" t="s">
        <v>194</v>
      </c>
      <c r="AB64" s="411" t="s">
        <v>269</v>
      </c>
      <c r="AC64" s="62">
        <v>100000</v>
      </c>
      <c r="AD64" s="73"/>
      <c r="AE64" s="73"/>
      <c r="AF64" s="57"/>
      <c r="AG64" s="57"/>
      <c r="AH64" s="57"/>
      <c r="AI64" s="62">
        <v>500000</v>
      </c>
      <c r="AJ64" s="61" t="s">
        <v>194</v>
      </c>
      <c r="AK64" s="411" t="s">
        <v>269</v>
      </c>
      <c r="AL64" s="62">
        <v>500000</v>
      </c>
      <c r="AM64" s="57"/>
      <c r="AN64" s="57"/>
      <c r="AO64" s="57"/>
      <c r="AP64" s="62"/>
      <c r="AQ64" s="61" t="s">
        <v>194</v>
      </c>
      <c r="AR64" s="395" t="s">
        <v>269</v>
      </c>
      <c r="AS64" s="62">
        <v>500000</v>
      </c>
      <c r="AT64" s="57"/>
      <c r="AU64" s="57"/>
      <c r="AV64" s="57"/>
      <c r="AW64" s="62"/>
      <c r="AX64" s="61" t="s">
        <v>194</v>
      </c>
      <c r="AY64" s="363" t="s">
        <v>269</v>
      </c>
      <c r="AZ64" s="62"/>
      <c r="BA64" s="57"/>
      <c r="BB64" s="57"/>
      <c r="BC64" s="57"/>
      <c r="BD64" s="62">
        <v>2774.25</v>
      </c>
      <c r="BE64" s="24" t="s">
        <v>369</v>
      </c>
      <c r="BF64" s="353" t="s">
        <v>370</v>
      </c>
      <c r="BG64" s="62">
        <v>2774.25</v>
      </c>
      <c r="BH64" s="337"/>
      <c r="BI64" s="57"/>
      <c r="BJ64" s="337"/>
      <c r="BK64" s="75">
        <f>SUM(BK56:BK63)</f>
        <v>1811413.94</v>
      </c>
      <c r="BL64" s="7"/>
      <c r="BM64" s="40"/>
      <c r="BN64" s="75">
        <f>SUM(BN56:BN63)</f>
        <v>387623.77</v>
      </c>
      <c r="BO64" s="73"/>
      <c r="BP64" s="57"/>
      <c r="BQ64" s="57"/>
      <c r="BR64" s="57"/>
      <c r="BS64" s="75">
        <f>SUM(BS56:BS63)</f>
        <v>1423790.17</v>
      </c>
      <c r="BT64" s="7"/>
      <c r="BU64" s="40"/>
      <c r="BV64" s="75">
        <f>SUM(BV56:BV63)</f>
        <v>544477.01</v>
      </c>
      <c r="BW64" s="37"/>
      <c r="BX64" s="62"/>
      <c r="BY64" s="62">
        <v>93312</v>
      </c>
      <c r="BZ64" s="57"/>
      <c r="CA64" s="74" t="e">
        <f>#REF!+CA63</f>
        <v>#REF!</v>
      </c>
      <c r="CB64" s="17" t="s">
        <v>75</v>
      </c>
      <c r="CC64" s="31"/>
      <c r="CD64" s="63" t="e">
        <f>#REF!+CD63</f>
        <v>#REF!</v>
      </c>
      <c r="CE64" s="57"/>
      <c r="CF64" s="245"/>
      <c r="CG64" s="17" t="s">
        <v>117</v>
      </c>
      <c r="CH64" s="31"/>
      <c r="CI64" s="62"/>
      <c r="CJ64" s="19"/>
    </row>
    <row r="65" spans="1:89" ht="20.25" customHeight="1">
      <c r="A65" s="57"/>
      <c r="B65" s="57"/>
      <c r="C65" s="57"/>
      <c r="D65" s="62">
        <v>11854.25</v>
      </c>
      <c r="E65" s="24" t="s">
        <v>369</v>
      </c>
      <c r="F65" s="37" t="s">
        <v>370</v>
      </c>
      <c r="G65" s="62"/>
      <c r="H65" s="43"/>
      <c r="I65" s="57"/>
      <c r="J65" s="57"/>
      <c r="K65" s="57"/>
      <c r="L65" s="62">
        <v>11854.25</v>
      </c>
      <c r="M65" s="24" t="s">
        <v>369</v>
      </c>
      <c r="N65" s="438" t="s">
        <v>370</v>
      </c>
      <c r="O65" s="62"/>
      <c r="P65" s="57"/>
      <c r="Q65" s="57"/>
      <c r="R65" s="57"/>
      <c r="S65" s="62">
        <v>11854.25</v>
      </c>
      <c r="T65" s="24" t="s">
        <v>369</v>
      </c>
      <c r="U65" s="438" t="s">
        <v>370</v>
      </c>
      <c r="V65" s="62"/>
      <c r="W65" s="57"/>
      <c r="X65" s="57"/>
      <c r="Y65" s="57"/>
      <c r="Z65" s="62">
        <v>11854.25</v>
      </c>
      <c r="AA65" s="24" t="s">
        <v>369</v>
      </c>
      <c r="AB65" s="411" t="s">
        <v>370</v>
      </c>
      <c r="AC65" s="62"/>
      <c r="AD65" s="43"/>
      <c r="AE65" s="306">
        <f>SUM(AE59:AE64)</f>
        <v>20028764.43</v>
      </c>
      <c r="AF65" s="57"/>
      <c r="AG65" s="57"/>
      <c r="AH65" s="57"/>
      <c r="AI65" s="62">
        <v>11854.25</v>
      </c>
      <c r="AJ65" s="24" t="s">
        <v>369</v>
      </c>
      <c r="AK65" s="411" t="s">
        <v>370</v>
      </c>
      <c r="AL65" s="62"/>
      <c r="AM65" s="57"/>
      <c r="AN65" s="57"/>
      <c r="AO65" s="57"/>
      <c r="AP65" s="62">
        <v>11854.25</v>
      </c>
      <c r="AQ65" s="24" t="s">
        <v>369</v>
      </c>
      <c r="AR65" s="395" t="s">
        <v>370</v>
      </c>
      <c r="AS65" s="62"/>
      <c r="AT65" s="57"/>
      <c r="AU65" s="57"/>
      <c r="AV65" s="57"/>
      <c r="AW65" s="62">
        <v>8474.25</v>
      </c>
      <c r="AX65" s="24" t="s">
        <v>369</v>
      </c>
      <c r="AY65" s="363" t="s">
        <v>370</v>
      </c>
      <c r="AZ65" s="62">
        <v>5700</v>
      </c>
      <c r="BA65" s="57"/>
      <c r="BB65" s="57"/>
      <c r="BC65" s="57"/>
      <c r="BD65" s="75">
        <f>SUM(BD56:BD64)</f>
        <v>2364749.38</v>
      </c>
      <c r="BE65" s="7"/>
      <c r="BF65" s="354"/>
      <c r="BG65" s="75">
        <f>SUM(BG56:BG64)</f>
        <v>553335.43999999994</v>
      </c>
      <c r="BH65" s="337"/>
      <c r="BI65" s="57"/>
      <c r="BJ65" s="337"/>
      <c r="BK65" s="74">
        <f>BK55+BK64</f>
        <v>6584990.2400000002</v>
      </c>
      <c r="BL65" s="17" t="s">
        <v>75</v>
      </c>
      <c r="BM65" s="31"/>
      <c r="BN65" s="63">
        <f>BN55+BN64</f>
        <v>2163073.7000000002</v>
      </c>
      <c r="BO65" s="306"/>
      <c r="BP65" s="57"/>
      <c r="BQ65" s="57"/>
      <c r="BR65" s="57"/>
      <c r="BS65" s="74">
        <f>BS55+BS64</f>
        <v>4400296.54</v>
      </c>
      <c r="BT65" s="17" t="s">
        <v>75</v>
      </c>
      <c r="BU65" s="31"/>
      <c r="BV65" s="63">
        <f>BV55+BV64</f>
        <v>2497742.42</v>
      </c>
      <c r="BW65" s="40"/>
      <c r="BX65" s="75">
        <f>SUM(BX56:BX64)</f>
        <v>344788.72</v>
      </c>
      <c r="BY65" s="63" t="e">
        <f>BY9+BY29-#REF!</f>
        <v>#REF!</v>
      </c>
      <c r="BZ65" s="28" t="s">
        <v>133</v>
      </c>
      <c r="CA65" s="29"/>
      <c r="CB65" s="29"/>
      <c r="CC65" s="32"/>
      <c r="CD65" s="92"/>
      <c r="CE65" s="19" t="s">
        <v>167</v>
      </c>
      <c r="CI65" s="78"/>
      <c r="CJ65" s="19"/>
    </row>
    <row r="66" spans="1:89" ht="20.25" customHeight="1">
      <c r="A66" s="57"/>
      <c r="B66" s="57"/>
      <c r="C66" s="57"/>
      <c r="D66" s="62">
        <v>8100</v>
      </c>
      <c r="E66" s="24" t="s">
        <v>391</v>
      </c>
      <c r="F66" s="438" t="s">
        <v>370</v>
      </c>
      <c r="G66" s="62">
        <v>2700</v>
      </c>
      <c r="H66" s="43"/>
      <c r="I66" s="57"/>
      <c r="J66" s="57"/>
      <c r="K66" s="57"/>
      <c r="L66" s="62">
        <v>8100</v>
      </c>
      <c r="M66" s="24" t="s">
        <v>391</v>
      </c>
      <c r="N66" s="438" t="s">
        <v>370</v>
      </c>
      <c r="O66" s="62">
        <v>2700</v>
      </c>
      <c r="P66" s="57"/>
      <c r="Q66" s="57"/>
      <c r="R66" s="57"/>
      <c r="S66" s="62">
        <v>5400</v>
      </c>
      <c r="T66" s="24" t="s">
        <v>391</v>
      </c>
      <c r="U66" s="438" t="s">
        <v>370</v>
      </c>
      <c r="V66" s="62">
        <v>2700</v>
      </c>
      <c r="W66" s="57"/>
      <c r="X66" s="57"/>
      <c r="Y66" s="57"/>
      <c r="Z66" s="62">
        <v>2700</v>
      </c>
      <c r="AA66" s="24" t="s">
        <v>391</v>
      </c>
      <c r="AB66" s="411" t="s">
        <v>370</v>
      </c>
      <c r="AC66" s="62">
        <v>2700</v>
      </c>
      <c r="AD66" s="43"/>
      <c r="AE66" s="306"/>
      <c r="AF66" s="57"/>
      <c r="AG66" s="57"/>
      <c r="AH66" s="57"/>
      <c r="AI66" s="62">
        <v>2700</v>
      </c>
      <c r="AJ66" s="24" t="s">
        <v>391</v>
      </c>
      <c r="AK66" s="411" t="s">
        <v>370</v>
      </c>
      <c r="AL66" s="62">
        <v>2700</v>
      </c>
      <c r="AM66" s="57"/>
      <c r="AN66" s="57"/>
      <c r="AO66" s="57"/>
      <c r="AP66" s="62"/>
      <c r="AQ66" s="24" t="s">
        <v>391</v>
      </c>
      <c r="AR66" s="395" t="s">
        <v>370</v>
      </c>
      <c r="AS66" s="62">
        <v>2700</v>
      </c>
      <c r="AT66" s="57"/>
      <c r="AU66" s="57"/>
      <c r="AV66" s="57"/>
      <c r="AW66" s="62"/>
      <c r="AX66" s="24"/>
      <c r="AY66" s="390"/>
      <c r="AZ66" s="62"/>
      <c r="BA66" s="57"/>
      <c r="BB66" s="57"/>
      <c r="BC66" s="57"/>
      <c r="BD66" s="62"/>
      <c r="BF66" s="390"/>
      <c r="BG66" s="62"/>
      <c r="BH66" s="337"/>
      <c r="BI66" s="57"/>
      <c r="BJ66" s="337"/>
      <c r="BK66" s="74"/>
      <c r="BL66" s="17"/>
      <c r="BM66" s="31"/>
      <c r="BN66" s="63"/>
      <c r="BO66" s="306"/>
      <c r="BP66" s="57"/>
      <c r="BQ66" s="57"/>
      <c r="BR66" s="57"/>
      <c r="BS66" s="74"/>
      <c r="BT66" s="17"/>
      <c r="BU66" s="31"/>
      <c r="BV66" s="63"/>
      <c r="BW66" s="390"/>
      <c r="BX66" s="62"/>
      <c r="BY66" s="399"/>
      <c r="BZ66" s="391"/>
      <c r="CA66" s="29"/>
      <c r="CB66" s="29"/>
      <c r="CC66" s="32"/>
      <c r="CD66" s="92"/>
      <c r="CE66" s="19"/>
      <c r="CI66" s="78"/>
      <c r="CJ66" s="19"/>
    </row>
    <row r="67" spans="1:89" ht="20.25" customHeight="1">
      <c r="A67" s="57"/>
      <c r="B67" s="57"/>
      <c r="C67" s="57"/>
      <c r="D67" s="62">
        <v>6</v>
      </c>
      <c r="E67" s="91" t="s">
        <v>350</v>
      </c>
      <c r="F67" s="438" t="s">
        <v>351</v>
      </c>
      <c r="G67" s="62"/>
      <c r="H67" s="73"/>
      <c r="I67" s="57"/>
      <c r="J67" s="57"/>
      <c r="K67" s="57"/>
      <c r="L67" s="62">
        <v>6</v>
      </c>
      <c r="M67" s="91" t="s">
        <v>350</v>
      </c>
      <c r="N67" s="438" t="s">
        <v>351</v>
      </c>
      <c r="O67" s="62"/>
      <c r="P67" s="57"/>
      <c r="Q67" s="57"/>
      <c r="R67" s="57"/>
      <c r="S67" s="62">
        <v>6</v>
      </c>
      <c r="T67" s="91" t="s">
        <v>350</v>
      </c>
      <c r="U67" s="438" t="s">
        <v>351</v>
      </c>
      <c r="V67" s="62"/>
      <c r="W67" s="57"/>
      <c r="X67" s="57"/>
      <c r="Y67" s="57"/>
      <c r="Z67" s="62">
        <v>6</v>
      </c>
      <c r="AA67" s="91" t="s">
        <v>350</v>
      </c>
      <c r="AB67" s="411" t="s">
        <v>351</v>
      </c>
      <c r="AC67" s="62"/>
      <c r="AD67" s="73"/>
      <c r="AE67" s="73"/>
      <c r="AF67" s="57"/>
      <c r="AG67" s="57"/>
      <c r="AH67" s="57"/>
      <c r="AI67" s="62">
        <v>6</v>
      </c>
      <c r="AJ67" s="91" t="s">
        <v>350</v>
      </c>
      <c r="AK67" s="411" t="s">
        <v>351</v>
      </c>
      <c r="AL67" s="62"/>
      <c r="AM67" s="57"/>
      <c r="AN67" s="57"/>
      <c r="AO67" s="57"/>
      <c r="AP67" s="62">
        <v>6</v>
      </c>
      <c r="AQ67" s="91" t="s">
        <v>350</v>
      </c>
      <c r="AR67" s="395" t="s">
        <v>351</v>
      </c>
      <c r="AS67" s="62"/>
      <c r="AT67" s="57"/>
      <c r="AU67" s="57"/>
      <c r="AV67" s="57"/>
      <c r="AW67" s="62">
        <v>6</v>
      </c>
      <c r="AX67" s="91" t="s">
        <v>350</v>
      </c>
      <c r="AY67" s="363" t="s">
        <v>351</v>
      </c>
      <c r="AZ67" s="62">
        <v>6</v>
      </c>
      <c r="BA67" s="57"/>
      <c r="BB67" s="57"/>
      <c r="BC67" s="57"/>
      <c r="BD67" s="62"/>
      <c r="BE67" s="24"/>
      <c r="BF67" s="353"/>
      <c r="BG67" s="62"/>
      <c r="BH67" s="337"/>
      <c r="BI67" s="57"/>
      <c r="BJ67" s="337"/>
      <c r="BK67" s="75"/>
      <c r="BL67" s="356"/>
      <c r="BM67" s="31"/>
      <c r="BN67" s="75"/>
      <c r="BO67" s="73"/>
      <c r="BP67" s="57"/>
      <c r="BQ67" s="57"/>
      <c r="BR67" s="57"/>
      <c r="BS67" s="75"/>
      <c r="BT67" s="356"/>
      <c r="BU67" s="31"/>
      <c r="BV67" s="75"/>
      <c r="BW67" s="353"/>
      <c r="BX67" s="62"/>
      <c r="BY67" s="62"/>
      <c r="BZ67" s="57"/>
      <c r="CA67" s="357"/>
      <c r="CB67" s="31"/>
      <c r="CC67" s="31"/>
      <c r="CD67" s="43"/>
      <c r="CE67" s="57"/>
      <c r="CF67" s="358"/>
      <c r="CG67" s="31"/>
      <c r="CH67" s="31"/>
      <c r="CI67" s="73"/>
      <c r="CJ67" s="19"/>
    </row>
    <row r="68" spans="1:89" ht="20.25" customHeight="1">
      <c r="A68" s="57"/>
      <c r="B68" s="57"/>
      <c r="C68" s="57"/>
      <c r="D68" s="62">
        <v>33460</v>
      </c>
      <c r="E68" s="91" t="s">
        <v>432</v>
      </c>
      <c r="F68" s="353" t="s">
        <v>370</v>
      </c>
      <c r="G68" s="62">
        <v>33460</v>
      </c>
      <c r="H68" s="73"/>
      <c r="I68" s="57"/>
      <c r="J68" s="57"/>
      <c r="K68" s="57"/>
      <c r="L68" s="62">
        <v>33460</v>
      </c>
      <c r="M68" s="91" t="s">
        <v>432</v>
      </c>
      <c r="N68" s="438" t="s">
        <v>370</v>
      </c>
      <c r="O68" s="62">
        <v>33460</v>
      </c>
      <c r="P68" s="57"/>
      <c r="Q68" s="57"/>
      <c r="R68" s="57"/>
      <c r="S68" s="75">
        <f>SUM(S56:S67)</f>
        <v>6751119.6899999995</v>
      </c>
      <c r="T68" s="7"/>
      <c r="U68" s="439"/>
      <c r="V68" s="75">
        <f>SUM(V56:V67)</f>
        <v>1071985.77</v>
      </c>
      <c r="W68" s="57"/>
      <c r="X68" s="57"/>
      <c r="Y68" s="57"/>
      <c r="Z68" s="75">
        <f>SUM(Z56:Z67)</f>
        <v>5679133.9199999999</v>
      </c>
      <c r="AA68" s="7"/>
      <c r="AB68" s="412"/>
      <c r="AC68" s="75">
        <f>SUM(AC56:AC67)</f>
        <v>1067485.77</v>
      </c>
      <c r="AD68" s="73"/>
      <c r="AE68" s="306"/>
      <c r="AF68" s="57"/>
      <c r="AG68" s="57"/>
      <c r="AH68" s="57"/>
      <c r="AI68" s="75">
        <f>SUM(AI56:AI67)</f>
        <v>5679133.9199999999</v>
      </c>
      <c r="AJ68" s="7"/>
      <c r="AK68" s="412"/>
      <c r="AL68" s="75">
        <f>SUM(AL56:AL67)</f>
        <v>1915499.63</v>
      </c>
      <c r="AM68" s="57"/>
      <c r="AN68" s="57"/>
      <c r="AO68" s="57"/>
      <c r="AP68" s="75">
        <f>SUM(AP56:AP67)</f>
        <v>3763634.29</v>
      </c>
      <c r="AQ68" s="7"/>
      <c r="AR68" s="396"/>
      <c r="AS68" s="75">
        <f>SUM(AS56:AS67)</f>
        <v>1915499.63</v>
      </c>
      <c r="AT68" s="57"/>
      <c r="AU68" s="57"/>
      <c r="AV68" s="57"/>
      <c r="AW68" s="75">
        <f>SUM(AW56:AW67)</f>
        <v>3211867.86</v>
      </c>
      <c r="AX68" s="7"/>
      <c r="AY68" s="364"/>
      <c r="AZ68" s="75">
        <f>SUM(AZ56:AZ67)</f>
        <v>688718.48</v>
      </c>
      <c r="BA68" s="57"/>
      <c r="BB68" s="57"/>
      <c r="BC68" s="57"/>
      <c r="BD68" s="74">
        <f>BD55+BD65</f>
        <v>8803483.75</v>
      </c>
      <c r="BE68" s="17" t="s">
        <v>75</v>
      </c>
      <c r="BF68" s="31"/>
      <c r="BG68" s="63">
        <f>BG55+BG65</f>
        <v>1843735.51</v>
      </c>
      <c r="BH68" s="337"/>
      <c r="BI68" s="57"/>
      <c r="BJ68" s="337"/>
      <c r="BK68" s="244">
        <f>BK36-BK65</f>
        <v>725598.79</v>
      </c>
      <c r="BL68" s="31" t="s">
        <v>76</v>
      </c>
      <c r="BM68" s="31"/>
      <c r="BN68" s="247">
        <f>BN36-BN65</f>
        <v>-1443415.1500000001</v>
      </c>
      <c r="BO68" s="306"/>
      <c r="BP68" s="57"/>
      <c r="BQ68" s="57"/>
      <c r="BR68" s="57"/>
      <c r="BS68" s="244">
        <f>BS36-BS65</f>
        <v>2169013.9399999995</v>
      </c>
      <c r="BT68" s="31" t="s">
        <v>76</v>
      </c>
      <c r="BU68" s="31"/>
      <c r="BV68" s="247">
        <f>BV36-BV65</f>
        <v>-331469.64999999991</v>
      </c>
      <c r="BW68" s="31"/>
      <c r="BX68" s="63">
        <f>BX55+BX65</f>
        <v>2992440.0599999996</v>
      </c>
      <c r="BY68" s="241"/>
      <c r="BZ68" s="28" t="s">
        <v>165</v>
      </c>
      <c r="CC68" s="28"/>
      <c r="CD68" s="27"/>
      <c r="CE68" s="19" t="s">
        <v>198</v>
      </c>
      <c r="CI68" s="77"/>
      <c r="CJ68" s="19"/>
    </row>
    <row r="69" spans="1:89" ht="20.25" customHeight="1">
      <c r="A69" s="57"/>
      <c r="B69" s="57"/>
      <c r="C69" s="57"/>
      <c r="D69" s="75">
        <f>SUM(D56:D68)</f>
        <v>6959487.1500000004</v>
      </c>
      <c r="E69" s="7"/>
      <c r="F69" s="40"/>
      <c r="G69" s="75">
        <f>SUM(G56:G68)</f>
        <v>470367.46</v>
      </c>
      <c r="H69" s="264">
        <v>2654705.11</v>
      </c>
      <c r="I69" s="57"/>
      <c r="J69" s="57"/>
      <c r="K69" s="57"/>
      <c r="L69" s="75">
        <f>SUM(L56:L68)</f>
        <v>7221487.1500000004</v>
      </c>
      <c r="M69" s="7"/>
      <c r="N69" s="439"/>
      <c r="O69" s="75">
        <f>SUM(O56:O68)</f>
        <v>470367.46</v>
      </c>
      <c r="P69" s="264"/>
      <c r="Q69" s="57"/>
      <c r="R69" s="57"/>
      <c r="S69" s="57"/>
      <c r="T69" s="74">
        <f>S55+S68</f>
        <v>20852818.490000002</v>
      </c>
      <c r="U69" s="17" t="s">
        <v>75</v>
      </c>
      <c r="V69" s="31"/>
      <c r="W69" s="63">
        <f>V55+V68</f>
        <v>2120680.63</v>
      </c>
      <c r="X69" s="57"/>
      <c r="Y69" s="57"/>
      <c r="Z69" s="57"/>
      <c r="AA69" s="74">
        <f>Z55+Z68</f>
        <v>18351437.859999999</v>
      </c>
      <c r="AB69" s="17" t="s">
        <v>75</v>
      </c>
      <c r="AC69" s="31"/>
      <c r="AD69" s="63">
        <f>AC55+AC68</f>
        <v>2120680.63</v>
      </c>
      <c r="AE69" s="264">
        <v>395392.16</v>
      </c>
      <c r="AF69" s="306"/>
      <c r="AG69" s="306"/>
      <c r="AH69" s="57"/>
      <c r="AI69" s="57"/>
      <c r="AJ69" s="57"/>
      <c r="AK69" s="74">
        <f>AI55+AI68</f>
        <v>18351437.859999999</v>
      </c>
      <c r="AL69" s="17" t="s">
        <v>75</v>
      </c>
      <c r="AM69" s="31"/>
      <c r="AN69" s="63">
        <f>AL55+AL68</f>
        <v>2862861.79</v>
      </c>
      <c r="AO69" s="57"/>
      <c r="AP69" s="57"/>
      <c r="AQ69" s="57"/>
      <c r="AR69" s="74">
        <f>AP55+AP68</f>
        <v>14979776.07</v>
      </c>
      <c r="AS69" s="17" t="s">
        <v>75</v>
      </c>
      <c r="AT69" s="31"/>
      <c r="AU69" s="63">
        <f>AS55+AS68</f>
        <v>2862861.79</v>
      </c>
      <c r="AV69" s="57"/>
      <c r="AW69" s="57"/>
      <c r="AX69" s="57"/>
      <c r="AY69" s="74">
        <f>AW55+AW68</f>
        <v>11969469.449999999</v>
      </c>
      <c r="AZ69" s="17" t="s">
        <v>75</v>
      </c>
      <c r="BA69" s="31"/>
      <c r="BB69" s="63">
        <f>AZ55+AZ68</f>
        <v>2631985.7000000002</v>
      </c>
      <c r="BC69" s="57"/>
      <c r="BD69" s="57"/>
      <c r="BE69" s="57"/>
      <c r="BF69" s="244">
        <f>BD36-BD68</f>
        <v>2739135.209999999</v>
      </c>
      <c r="BG69" s="31" t="s">
        <v>76</v>
      </c>
      <c r="BH69" s="31"/>
      <c r="BI69" s="247">
        <f>BG36-BG68</f>
        <v>2013536.4200000002</v>
      </c>
      <c r="BJ69" s="337"/>
      <c r="BK69" s="57"/>
      <c r="BL69" s="337"/>
      <c r="BM69" s="245"/>
      <c r="BN69" s="17" t="s">
        <v>337</v>
      </c>
      <c r="BO69" s="31"/>
      <c r="BP69" s="62"/>
      <c r="BQ69" s="306"/>
      <c r="BR69" s="57"/>
      <c r="BS69" s="57"/>
      <c r="BT69" s="57"/>
      <c r="BU69" s="245"/>
      <c r="BV69" s="17" t="s">
        <v>337</v>
      </c>
      <c r="BW69" s="31"/>
      <c r="BX69" s="62"/>
      <c r="BY69" s="31"/>
      <c r="BZ69" s="247">
        <f>BX36-BX68</f>
        <v>-1689770.6499999997</v>
      </c>
      <c r="CA69" s="92"/>
      <c r="CB69" s="19" t="s">
        <v>207</v>
      </c>
      <c r="CE69" s="19"/>
      <c r="CF69" s="78"/>
      <c r="CG69" s="535" t="s">
        <v>195</v>
      </c>
      <c r="CH69" s="535"/>
      <c r="CI69" s="535"/>
      <c r="CJ69" s="19"/>
      <c r="CK69" s="27"/>
    </row>
    <row r="70" spans="1:89" ht="20.25" customHeight="1">
      <c r="A70" s="57"/>
      <c r="B70" s="57"/>
      <c r="C70" s="57"/>
      <c r="D70" s="74">
        <f>D55+D69</f>
        <v>23812050.939999998</v>
      </c>
      <c r="E70" s="17" t="s">
        <v>75</v>
      </c>
      <c r="F70" s="31"/>
      <c r="G70" s="63">
        <f>G55+G69</f>
        <v>2576742.4500000002</v>
      </c>
      <c r="H70" s="264">
        <v>170953.76</v>
      </c>
      <c r="I70" s="57"/>
      <c r="J70" s="57"/>
      <c r="K70" s="57"/>
      <c r="L70" s="74">
        <f>L55+L69</f>
        <v>23429560.939999998</v>
      </c>
      <c r="M70" s="17" t="s">
        <v>75</v>
      </c>
      <c r="N70" s="31"/>
      <c r="O70" s="63">
        <f>O55+O69</f>
        <v>2576742.4500000002</v>
      </c>
      <c r="P70" s="264"/>
      <c r="Q70" s="57"/>
      <c r="R70" s="57"/>
      <c r="S70" s="57"/>
      <c r="T70" s="244">
        <f>S37-T69</f>
        <v>1333901.1600000001</v>
      </c>
      <c r="U70" s="31" t="s">
        <v>76</v>
      </c>
      <c r="V70" s="31"/>
      <c r="W70" s="247">
        <f>V37-W69</f>
        <v>-149779.16999999969</v>
      </c>
      <c r="X70" s="57"/>
      <c r="Y70" s="57"/>
      <c r="Z70" s="57"/>
      <c r="AA70" s="244">
        <f>Z37-AA69</f>
        <v>1483680.3300000019</v>
      </c>
      <c r="AB70" s="31" t="s">
        <v>76</v>
      </c>
      <c r="AC70" s="31"/>
      <c r="AD70" s="247">
        <f>AC37-AD69</f>
        <v>-149779.16999999969</v>
      </c>
      <c r="AE70" s="264">
        <v>170953.76</v>
      </c>
      <c r="AF70" s="306"/>
      <c r="AG70" s="306"/>
      <c r="AH70" s="57"/>
      <c r="AI70" s="57"/>
      <c r="AJ70" s="57"/>
      <c r="AK70" s="244">
        <f>AI37-AK69</f>
        <v>-1460897.6699999981</v>
      </c>
      <c r="AL70" s="31" t="s">
        <v>76</v>
      </c>
      <c r="AM70" s="31"/>
      <c r="AN70" s="247">
        <f>AL37-AN69</f>
        <v>2726041.8499999996</v>
      </c>
      <c r="AO70" s="57"/>
      <c r="AP70" s="57"/>
      <c r="AQ70" s="57"/>
      <c r="AR70" s="244">
        <f>AP37-AR69</f>
        <v>-3678139.5199999996</v>
      </c>
      <c r="AS70" s="31" t="s">
        <v>76</v>
      </c>
      <c r="AT70" s="31"/>
      <c r="AU70" s="247">
        <f>AS37-AU69</f>
        <v>2726041.8499999996</v>
      </c>
      <c r="AV70" s="57"/>
      <c r="AW70" s="57"/>
      <c r="AX70" s="57"/>
      <c r="AY70" s="244">
        <f>AW37-AY69</f>
        <v>-1328323.4100000001</v>
      </c>
      <c r="AZ70" s="31" t="s">
        <v>76</v>
      </c>
      <c r="BA70" s="31"/>
      <c r="BB70" s="247">
        <f>AZ37-BB69</f>
        <v>-2166238.4800000004</v>
      </c>
      <c r="BC70" s="57"/>
      <c r="BD70" s="57"/>
      <c r="BE70" s="57"/>
      <c r="BF70" s="245"/>
      <c r="BG70" s="17" t="s">
        <v>337</v>
      </c>
      <c r="BH70" s="31"/>
      <c r="BI70" s="62"/>
      <c r="BJ70" s="337"/>
      <c r="BK70" s="57"/>
      <c r="BL70" s="337"/>
      <c r="BM70" s="246"/>
      <c r="BN70" s="31" t="s">
        <v>101</v>
      </c>
      <c r="BO70" s="31"/>
      <c r="BP70" s="248"/>
      <c r="BQ70" s="306"/>
      <c r="BR70" s="57"/>
      <c r="BS70" s="57"/>
      <c r="BT70" s="57"/>
      <c r="BU70" s="246"/>
      <c r="BV70" s="31" t="s">
        <v>101</v>
      </c>
      <c r="BW70" s="31"/>
      <c r="BX70" s="248"/>
      <c r="BY70" s="31"/>
      <c r="BZ70" s="62"/>
      <c r="CA70" s="27"/>
      <c r="CB70" s="19" t="s">
        <v>205</v>
      </c>
      <c r="CE70" s="19"/>
      <c r="CF70" s="77"/>
      <c r="CG70" s="30"/>
      <c r="CJ70" s="19"/>
    </row>
    <row r="71" spans="1:89" ht="20.25" customHeight="1">
      <c r="A71" s="57"/>
      <c r="B71" s="57"/>
      <c r="C71" s="57"/>
      <c r="D71" s="244">
        <f>D37-D70</f>
        <v>1242106.5600000024</v>
      </c>
      <c r="E71" s="31" t="s">
        <v>76</v>
      </c>
      <c r="F71" s="31"/>
      <c r="G71" s="247">
        <f>G37-G70</f>
        <v>-91794.599999999627</v>
      </c>
      <c r="H71" s="264">
        <v>6545183.2800000003</v>
      </c>
      <c r="I71" s="57"/>
      <c r="J71" s="57"/>
      <c r="K71" s="57"/>
      <c r="L71" s="244">
        <f>L37-L70</f>
        <v>1242106.5600000024</v>
      </c>
      <c r="M71" s="31" t="s">
        <v>76</v>
      </c>
      <c r="N71" s="31"/>
      <c r="O71" s="247">
        <f>O37-O70</f>
        <v>-91794.599999999627</v>
      </c>
      <c r="P71" s="264"/>
      <c r="Q71" s="57"/>
      <c r="R71" s="57"/>
      <c r="S71" s="57"/>
      <c r="T71" s="245"/>
      <c r="U71" s="17" t="s">
        <v>337</v>
      </c>
      <c r="V71" s="31"/>
      <c r="W71" s="62"/>
      <c r="X71" s="57"/>
      <c r="Y71" s="57"/>
      <c r="Z71" s="57"/>
      <c r="AA71" s="245"/>
      <c r="AB71" s="17" t="s">
        <v>337</v>
      </c>
      <c r="AC71" s="31"/>
      <c r="AD71" s="62"/>
      <c r="AE71" s="264">
        <v>8900753.3399999999</v>
      </c>
      <c r="AF71" s="306"/>
      <c r="AG71" s="306">
        <f>G74-AE65</f>
        <v>-1497186.5099999979</v>
      </c>
      <c r="AH71" s="57"/>
      <c r="AI71" s="57"/>
      <c r="AJ71" s="57"/>
      <c r="AK71" s="245"/>
      <c r="AL71" s="17" t="s">
        <v>337</v>
      </c>
      <c r="AM71" s="31"/>
      <c r="AN71" s="62"/>
      <c r="AO71" s="57"/>
      <c r="AP71" s="57"/>
      <c r="AQ71" s="57"/>
      <c r="AR71" s="245"/>
      <c r="AS71" s="17" t="s">
        <v>337</v>
      </c>
      <c r="AT71" s="31"/>
      <c r="AU71" s="62"/>
      <c r="AV71" s="57"/>
      <c r="AW71" s="57"/>
      <c r="AX71" s="57"/>
      <c r="AY71" s="245"/>
      <c r="AZ71" s="17" t="s">
        <v>337</v>
      </c>
      <c r="BA71" s="31"/>
      <c r="BB71" s="62"/>
      <c r="BC71" s="57"/>
      <c r="BD71" s="57"/>
      <c r="BE71" s="57"/>
      <c r="BF71" s="246"/>
      <c r="BG71" s="31" t="s">
        <v>101</v>
      </c>
      <c r="BH71" s="31"/>
      <c r="BI71" s="248"/>
      <c r="BJ71" s="339"/>
      <c r="BK71" s="18"/>
      <c r="BL71" s="339"/>
      <c r="BM71" s="76">
        <f>BK9+BK36-BK65</f>
        <v>18015070.149999999</v>
      </c>
      <c r="BN71" s="31" t="s">
        <v>77</v>
      </c>
      <c r="BO71" s="31"/>
      <c r="BP71" s="63">
        <f>BN9+BN36-BN65</f>
        <v>18015070.150000002</v>
      </c>
      <c r="BQ71" s="306"/>
      <c r="BR71" s="18"/>
      <c r="BS71" s="18"/>
      <c r="BT71" s="18"/>
      <c r="BU71" s="76">
        <f>BS9+BS36-BS65</f>
        <v>19458485.300000001</v>
      </c>
      <c r="BV71" s="31" t="s">
        <v>77</v>
      </c>
      <c r="BW71" s="31"/>
      <c r="BX71" s="63">
        <f>BV9+BV36-BV65</f>
        <v>19458485.299999997</v>
      </c>
      <c r="BY71" s="31"/>
      <c r="BZ71" s="248"/>
      <c r="CA71" s="78"/>
      <c r="CB71" s="528" t="s">
        <v>204</v>
      </c>
      <c r="CC71" s="528"/>
      <c r="CD71" s="528"/>
      <c r="CE71" s="528"/>
      <c r="CF71" s="27"/>
      <c r="CG71" s="30"/>
      <c r="CJ71" s="19"/>
    </row>
    <row r="72" spans="1:89" ht="20.25" customHeight="1">
      <c r="A72" s="57"/>
      <c r="B72" s="57"/>
      <c r="C72" s="57"/>
      <c r="D72" s="245"/>
      <c r="E72" s="17" t="s">
        <v>337</v>
      </c>
      <c r="F72" s="31"/>
      <c r="G72" s="62"/>
      <c r="H72" s="264">
        <v>1160735.77</v>
      </c>
      <c r="I72" s="57"/>
      <c r="J72" s="57"/>
      <c r="K72" s="57"/>
      <c r="L72" s="245"/>
      <c r="M72" s="17" t="s">
        <v>337</v>
      </c>
      <c r="N72" s="31"/>
      <c r="O72" s="62"/>
      <c r="P72" s="264"/>
      <c r="Q72" s="57"/>
      <c r="R72" s="57"/>
      <c r="S72" s="57"/>
      <c r="T72" s="246"/>
      <c r="U72" s="31" t="s">
        <v>101</v>
      </c>
      <c r="V72" s="31"/>
      <c r="W72" s="248"/>
      <c r="X72" s="57"/>
      <c r="Y72" s="57"/>
      <c r="Z72" s="57"/>
      <c r="AA72" s="246"/>
      <c r="AB72" s="31" t="s">
        <v>101</v>
      </c>
      <c r="AC72" s="31"/>
      <c r="AD72" s="248"/>
      <c r="AE72" s="264">
        <v>1156273.26</v>
      </c>
      <c r="AF72" s="306"/>
      <c r="AG72" s="306"/>
      <c r="AH72" s="57"/>
      <c r="AI72" s="57"/>
      <c r="AJ72" s="57"/>
      <c r="AK72" s="246"/>
      <c r="AL72" s="31" t="s">
        <v>101</v>
      </c>
      <c r="AM72" s="31"/>
      <c r="AN72" s="248"/>
      <c r="AO72" s="57"/>
      <c r="AP72" s="57"/>
      <c r="AQ72" s="57"/>
      <c r="AR72" s="246"/>
      <c r="AS72" s="31" t="s">
        <v>101</v>
      </c>
      <c r="AT72" s="31"/>
      <c r="AU72" s="248"/>
      <c r="AV72" s="57"/>
      <c r="AW72" s="57"/>
      <c r="AX72" s="57"/>
      <c r="AY72" s="246"/>
      <c r="AZ72" s="31" t="s">
        <v>101</v>
      </c>
      <c r="BA72" s="31"/>
      <c r="BB72" s="248"/>
      <c r="BC72" s="18"/>
      <c r="BD72" s="18"/>
      <c r="BE72" s="18"/>
      <c r="BF72" s="76">
        <f>BD9+BD36-BD68</f>
        <v>20028606.57</v>
      </c>
      <c r="BG72" s="31" t="s">
        <v>77</v>
      </c>
      <c r="BH72" s="31"/>
      <c r="BI72" s="63">
        <f>BG9+BG36-BG68</f>
        <v>20028606.569999997</v>
      </c>
      <c r="BJ72" s="330" t="s">
        <v>132</v>
      </c>
      <c r="BL72" s="330"/>
      <c r="BM72" s="85"/>
      <c r="BN72" s="82"/>
      <c r="BO72" s="86"/>
      <c r="BP72" s="241"/>
      <c r="BQ72" s="306"/>
      <c r="BR72" s="19" t="s">
        <v>132</v>
      </c>
      <c r="BU72" s="85"/>
      <c r="BV72" s="82"/>
      <c r="BW72" s="86"/>
      <c r="BX72" s="241"/>
      <c r="BY72" s="31"/>
      <c r="BZ72" s="63">
        <f>BX9+BX36-BX68</f>
        <v>17578689.360000003</v>
      </c>
      <c r="CA72" s="77"/>
      <c r="CB72" s="30"/>
      <c r="CE72" s="19"/>
      <c r="CG72" s="30"/>
      <c r="CJ72" s="19"/>
    </row>
    <row r="73" spans="1:89" ht="20.25" customHeight="1">
      <c r="A73" s="18"/>
      <c r="B73" s="57"/>
      <c r="C73" s="57"/>
      <c r="D73" s="246"/>
      <c r="E73" s="31" t="s">
        <v>101</v>
      </c>
      <c r="F73" s="31"/>
      <c r="G73" s="248"/>
      <c r="H73" s="264">
        <v>8000000</v>
      </c>
      <c r="I73" s="18"/>
      <c r="J73" s="57"/>
      <c r="K73" s="57"/>
      <c r="L73" s="246"/>
      <c r="M73" s="31" t="s">
        <v>101</v>
      </c>
      <c r="N73" s="31"/>
      <c r="O73" s="248"/>
      <c r="P73" s="264"/>
      <c r="Q73" s="18"/>
      <c r="R73" s="18"/>
      <c r="S73" s="18"/>
      <c r="T73" s="76">
        <f>S9+S37-T69</f>
        <v>18623372.520000003</v>
      </c>
      <c r="U73" s="31" t="s">
        <v>77</v>
      </c>
      <c r="V73" s="31"/>
      <c r="W73" s="63">
        <f>V9+V37-W69</f>
        <v>18623372.520000003</v>
      </c>
      <c r="X73" s="18"/>
      <c r="Y73" s="18"/>
      <c r="Z73" s="18"/>
      <c r="AA73" s="76">
        <f>Z9+Z37-AA69</f>
        <v>18773151.689999998</v>
      </c>
      <c r="AB73" s="31" t="s">
        <v>77</v>
      </c>
      <c r="AC73" s="31"/>
      <c r="AD73" s="63">
        <f>AC9+AC37-AD69</f>
        <v>18623372.520000003</v>
      </c>
      <c r="AE73" s="264">
        <v>8000000</v>
      </c>
      <c r="AF73" s="306"/>
      <c r="AG73" s="324"/>
      <c r="AH73" s="18"/>
      <c r="AI73" s="18"/>
      <c r="AJ73" s="18"/>
      <c r="AK73" s="76">
        <f>AI9+AI37-AK69</f>
        <v>15828573.689999998</v>
      </c>
      <c r="AL73" s="31" t="s">
        <v>77</v>
      </c>
      <c r="AM73" s="31"/>
      <c r="AN73" s="63">
        <f>AL9+AL37-AN69</f>
        <v>18772451.690000001</v>
      </c>
      <c r="AO73" s="18"/>
      <c r="AP73" s="18"/>
      <c r="AQ73" s="18"/>
      <c r="AR73" s="76">
        <f>AP9+AP37-AR69</f>
        <v>13611331.84</v>
      </c>
      <c r="AS73" s="31" t="s">
        <v>77</v>
      </c>
      <c r="AT73" s="31"/>
      <c r="AU73" s="63">
        <f>AS9+AS37-AU69</f>
        <v>18772451.690000001</v>
      </c>
      <c r="AV73" s="18"/>
      <c r="AW73" s="18"/>
      <c r="AX73" s="18"/>
      <c r="AY73" s="76">
        <f>AW9+AW37-AY69</f>
        <v>15961147.949999999</v>
      </c>
      <c r="AZ73" s="31" t="s">
        <v>77</v>
      </c>
      <c r="BA73" s="31"/>
      <c r="BB73" s="63">
        <f>AZ9+AZ37-BB69</f>
        <v>17862525.949999999</v>
      </c>
      <c r="BC73" s="19" t="s">
        <v>132</v>
      </c>
      <c r="BF73" s="85"/>
      <c r="BG73" s="82"/>
      <c r="BH73" s="86"/>
      <c r="BI73" s="241"/>
      <c r="BJ73" s="340" t="s">
        <v>133</v>
      </c>
      <c r="BK73" s="28"/>
      <c r="BL73" s="340"/>
      <c r="BM73" s="29"/>
      <c r="BN73" s="29"/>
      <c r="BO73" s="32"/>
      <c r="BP73" s="92"/>
      <c r="BQ73" s="241"/>
      <c r="BR73" s="28" t="s">
        <v>133</v>
      </c>
      <c r="BS73" s="28"/>
      <c r="BT73" s="28"/>
      <c r="BU73" s="29"/>
      <c r="BV73" s="29"/>
      <c r="BW73" s="32"/>
      <c r="BX73" s="92"/>
      <c r="BY73" s="86"/>
      <c r="BZ73" s="241"/>
      <c r="CA73" s="27"/>
      <c r="CB73" s="30"/>
      <c r="CE73" s="19"/>
      <c r="CG73" s="30"/>
      <c r="CJ73" s="19"/>
    </row>
    <row r="74" spans="1:89" ht="20.25" customHeight="1">
      <c r="A74" s="19" t="s">
        <v>132</v>
      </c>
      <c r="B74" s="18"/>
      <c r="C74" s="18"/>
      <c r="D74" s="76">
        <f>D9+D37-D70</f>
        <v>18531577.920000002</v>
      </c>
      <c r="E74" s="31" t="s">
        <v>77</v>
      </c>
      <c r="F74" s="31"/>
      <c r="G74" s="63">
        <f>G9+G37-G70</f>
        <v>18531577.920000002</v>
      </c>
      <c r="H74" s="309"/>
      <c r="I74" s="19" t="s">
        <v>132</v>
      </c>
      <c r="J74" s="18"/>
      <c r="K74" s="18"/>
      <c r="L74" s="76">
        <f>L9+L37-L70</f>
        <v>18531577.920000002</v>
      </c>
      <c r="M74" s="31" t="s">
        <v>77</v>
      </c>
      <c r="N74" s="31"/>
      <c r="O74" s="63">
        <f>O9+O37-O70</f>
        <v>18531577.920000002</v>
      </c>
      <c r="P74" s="19" t="s">
        <v>132</v>
      </c>
      <c r="Q74" s="19"/>
      <c r="R74" s="19"/>
      <c r="S74" s="85"/>
      <c r="T74" s="82"/>
      <c r="U74" s="86"/>
      <c r="V74" s="241"/>
      <c r="W74" s="19" t="s">
        <v>132</v>
      </c>
      <c r="X74" s="19"/>
      <c r="Y74" s="19"/>
      <c r="Z74" s="85"/>
      <c r="AA74" s="82"/>
      <c r="AB74" s="86"/>
      <c r="AC74" s="241"/>
      <c r="AD74" s="309"/>
      <c r="AE74" s="325">
        <f>D74-G74</f>
        <v>0</v>
      </c>
      <c r="AF74" s="19" t="s">
        <v>132</v>
      </c>
      <c r="AG74" s="19"/>
      <c r="AH74" s="19"/>
      <c r="AI74" s="85"/>
      <c r="AJ74" s="82"/>
      <c r="AK74" s="86"/>
      <c r="AL74" s="241"/>
      <c r="AM74" s="19" t="s">
        <v>132</v>
      </c>
      <c r="AN74" s="19"/>
      <c r="AO74" s="19"/>
      <c r="AP74" s="85"/>
      <c r="AQ74" s="82"/>
      <c r="AR74" s="86"/>
      <c r="AS74" s="241"/>
      <c r="AT74" s="19" t="s">
        <v>132</v>
      </c>
      <c r="AU74" s="19"/>
      <c r="AV74" s="19"/>
      <c r="AW74" s="85"/>
      <c r="AX74" s="82"/>
      <c r="AY74" s="86"/>
      <c r="AZ74" s="241"/>
      <c r="BA74" s="351" t="s">
        <v>133</v>
      </c>
      <c r="BB74" s="351"/>
      <c r="BC74" s="351"/>
      <c r="BD74" s="29"/>
      <c r="BE74" s="29"/>
      <c r="BF74" s="32"/>
      <c r="BG74" s="92"/>
      <c r="BH74" s="340"/>
      <c r="BI74" s="15"/>
      <c r="BJ74" s="340"/>
      <c r="BK74" s="15"/>
      <c r="BL74" s="171"/>
      <c r="BM74" s="28"/>
      <c r="BN74" s="27"/>
      <c r="BO74" s="92"/>
      <c r="BP74" s="15"/>
      <c r="BQ74" s="15"/>
      <c r="BR74" s="28"/>
      <c r="BS74" s="15"/>
      <c r="BT74" s="171"/>
      <c r="BU74" s="28"/>
      <c r="BV74" s="27"/>
      <c r="BW74" s="86"/>
      <c r="BX74" s="241"/>
      <c r="BY74" s="27"/>
      <c r="CJ74" s="19"/>
    </row>
    <row r="75" spans="1:89" ht="20.25" customHeight="1">
      <c r="A75" s="28" t="s">
        <v>133</v>
      </c>
      <c r="B75" s="19"/>
      <c r="C75" s="19"/>
      <c r="D75" s="85"/>
      <c r="E75" s="82"/>
      <c r="F75" s="86"/>
      <c r="G75" s="241"/>
      <c r="H75" s="309">
        <f>SUM(H69:H74)</f>
        <v>18531577.920000002</v>
      </c>
      <c r="I75" s="435" t="s">
        <v>133</v>
      </c>
      <c r="J75" s="19"/>
      <c r="K75" s="19"/>
      <c r="L75" s="85"/>
      <c r="M75" s="82"/>
      <c r="N75" s="86"/>
      <c r="O75" s="241"/>
      <c r="P75" s="435" t="s">
        <v>133</v>
      </c>
      <c r="Q75" s="435"/>
      <c r="R75" s="435"/>
      <c r="S75" s="29"/>
      <c r="T75" s="29"/>
      <c r="U75" s="32"/>
      <c r="V75" s="92"/>
      <c r="W75" s="413" t="s">
        <v>133</v>
      </c>
      <c r="X75" s="413"/>
      <c r="Y75" s="413"/>
      <c r="Z75" s="29"/>
      <c r="AA75" s="29"/>
      <c r="AB75" s="32"/>
      <c r="AC75" s="92"/>
      <c r="AD75" s="309"/>
      <c r="AE75" s="309">
        <f>G74-AG73</f>
        <v>18531577.920000002</v>
      </c>
      <c r="AF75" s="413" t="s">
        <v>133</v>
      </c>
      <c r="AG75" s="413"/>
      <c r="AH75" s="413"/>
      <c r="AI75" s="29"/>
      <c r="AJ75" s="29"/>
      <c r="AK75" s="32"/>
      <c r="AL75" s="92"/>
      <c r="AM75" s="393" t="s">
        <v>133</v>
      </c>
      <c r="AN75" s="393"/>
      <c r="AO75" s="393"/>
      <c r="AP75" s="29"/>
      <c r="AQ75" s="29"/>
      <c r="AR75" s="32"/>
      <c r="AS75" s="92"/>
      <c r="AT75" s="361" t="s">
        <v>133</v>
      </c>
      <c r="AU75" s="361"/>
      <c r="AV75" s="361"/>
      <c r="AW75" s="29"/>
      <c r="AX75" s="29"/>
      <c r="AY75" s="32"/>
      <c r="AZ75" s="92"/>
      <c r="BA75" s="349"/>
      <c r="BB75" s="349"/>
      <c r="BC75" s="351"/>
      <c r="BD75" s="349"/>
      <c r="BE75" s="171"/>
      <c r="BF75" s="351"/>
      <c r="BG75" s="27"/>
      <c r="BH75" s="330" t="s">
        <v>328</v>
      </c>
      <c r="BI75" s="19"/>
      <c r="BJ75" s="330"/>
      <c r="BN75" s="78"/>
      <c r="BO75" s="77"/>
      <c r="BP75" s="19" t="s">
        <v>328</v>
      </c>
      <c r="BQ75" s="19"/>
      <c r="BR75" s="19"/>
      <c r="BV75" s="78"/>
      <c r="BW75" s="86"/>
      <c r="BX75" s="241"/>
      <c r="BY75" s="27"/>
      <c r="CJ75" s="19"/>
    </row>
    <row r="76" spans="1:89" ht="20.25" customHeight="1">
      <c r="A76" s="15"/>
      <c r="B76" s="28"/>
      <c r="C76" s="28"/>
      <c r="D76" s="29"/>
      <c r="E76" s="29"/>
      <c r="F76" s="32"/>
      <c r="G76" s="92"/>
      <c r="H76" s="43">
        <f>G74-H75</f>
        <v>0</v>
      </c>
      <c r="I76" s="432"/>
      <c r="J76" s="435"/>
      <c r="K76" s="435"/>
      <c r="L76" s="29"/>
      <c r="M76" s="29"/>
      <c r="N76" s="32"/>
      <c r="O76" s="92"/>
      <c r="P76" s="432"/>
      <c r="Q76" s="432"/>
      <c r="R76" s="435"/>
      <c r="S76" s="435"/>
      <c r="T76" s="171"/>
      <c r="U76" s="435"/>
      <c r="V76" s="27"/>
      <c r="W76" s="404"/>
      <c r="X76" s="404"/>
      <c r="Y76" s="413"/>
      <c r="Z76" s="413"/>
      <c r="AA76" s="171"/>
      <c r="AB76" s="413"/>
      <c r="AC76" s="27"/>
      <c r="AD76" s="43"/>
      <c r="AE76" s="79"/>
      <c r="AF76" s="404"/>
      <c r="AG76" s="404"/>
      <c r="AH76" s="413"/>
      <c r="AI76" s="413"/>
      <c r="AJ76" s="171"/>
      <c r="AK76" s="413"/>
      <c r="AL76" s="27"/>
      <c r="AM76" s="392"/>
      <c r="AN76" s="392"/>
      <c r="AO76" s="393"/>
      <c r="AP76" s="393"/>
      <c r="AQ76" s="171"/>
      <c r="AR76" s="393"/>
      <c r="AS76" s="27"/>
      <c r="AT76" s="359"/>
      <c r="AU76" s="359"/>
      <c r="AV76" s="361"/>
      <c r="AW76" s="359"/>
      <c r="AX76" s="171"/>
      <c r="AY76" s="361"/>
      <c r="AZ76" s="27"/>
      <c r="BA76" s="19" t="s">
        <v>328</v>
      </c>
      <c r="BB76" s="19"/>
      <c r="BC76" s="19"/>
      <c r="BG76" s="78"/>
      <c r="BH76" s="330" t="s">
        <v>327</v>
      </c>
      <c r="BI76" s="19"/>
      <c r="BJ76" s="330"/>
      <c r="BN76" s="77"/>
      <c r="BO76" s="78"/>
      <c r="BP76" s="19" t="s">
        <v>327</v>
      </c>
      <c r="BQ76" s="19"/>
      <c r="BR76" s="19"/>
      <c r="BV76" s="77"/>
      <c r="BW76" s="86"/>
      <c r="BX76" s="241"/>
      <c r="BY76" s="27"/>
      <c r="CJ76" s="19"/>
    </row>
    <row r="77" spans="1:89" ht="20.25" customHeight="1">
      <c r="A77" s="19" t="s">
        <v>328</v>
      </c>
      <c r="B77" s="15"/>
      <c r="C77" s="28"/>
      <c r="D77" s="380"/>
      <c r="E77" s="171"/>
      <c r="F77" s="28"/>
      <c r="G77" s="27"/>
      <c r="H77" s="43">
        <f>D74-G74</f>
        <v>0</v>
      </c>
      <c r="I77" s="19" t="s">
        <v>328</v>
      </c>
      <c r="J77" s="432"/>
      <c r="K77" s="435"/>
      <c r="L77" s="435"/>
      <c r="M77" s="171"/>
      <c r="N77" s="435"/>
      <c r="O77" s="27"/>
      <c r="P77" s="19" t="s">
        <v>328</v>
      </c>
      <c r="Q77" s="19"/>
      <c r="R77" s="19"/>
      <c r="V77" s="78"/>
      <c r="W77" s="19" t="s">
        <v>328</v>
      </c>
      <c r="X77" s="19"/>
      <c r="Y77" s="19"/>
      <c r="AC77" s="78"/>
      <c r="AE77" s="309"/>
      <c r="AF77" s="19" t="s">
        <v>328</v>
      </c>
      <c r="AG77" s="19"/>
      <c r="AH77" s="19"/>
      <c r="AL77" s="78"/>
      <c r="AM77" s="19" t="s">
        <v>328</v>
      </c>
      <c r="AN77" s="19"/>
      <c r="AO77" s="19"/>
      <c r="AS77" s="78"/>
      <c r="AT77" s="19" t="s">
        <v>328</v>
      </c>
      <c r="AU77" s="19"/>
      <c r="AV77" s="19"/>
      <c r="AZ77" s="78"/>
      <c r="BA77" s="19" t="s">
        <v>327</v>
      </c>
      <c r="BB77" s="19"/>
      <c r="BC77" s="19"/>
      <c r="BG77" s="77"/>
      <c r="BH77" s="528" t="s">
        <v>204</v>
      </c>
      <c r="BI77" s="528"/>
      <c r="BJ77" s="528"/>
      <c r="BK77" s="528"/>
      <c r="BL77" s="528"/>
      <c r="BM77" s="528"/>
      <c r="BN77" s="27"/>
      <c r="BO77" s="77"/>
      <c r="BP77" s="528" t="s">
        <v>204</v>
      </c>
      <c r="BQ77" s="528"/>
      <c r="BR77" s="528"/>
      <c r="BS77" s="528"/>
      <c r="BT77" s="528"/>
      <c r="BU77" s="528"/>
      <c r="BV77" s="27"/>
      <c r="BW77" s="86"/>
      <c r="BX77" s="241"/>
      <c r="BY77" s="27"/>
      <c r="CJ77" s="19"/>
    </row>
    <row r="78" spans="1:89" ht="20.25" customHeight="1">
      <c r="A78" s="19" t="s">
        <v>327</v>
      </c>
      <c r="B78" s="19"/>
      <c r="C78" s="19"/>
      <c r="G78" s="78"/>
      <c r="H78" s="80"/>
      <c r="I78" s="19" t="s">
        <v>327</v>
      </c>
      <c r="J78" s="19"/>
      <c r="K78" s="19"/>
      <c r="O78" s="78"/>
      <c r="P78" s="19" t="s">
        <v>327</v>
      </c>
      <c r="Q78" s="19"/>
      <c r="R78" s="19"/>
      <c r="V78" s="77"/>
      <c r="W78" s="19" t="s">
        <v>327</v>
      </c>
      <c r="X78" s="19"/>
      <c r="Y78" s="19"/>
      <c r="AC78" s="77"/>
      <c r="AD78" s="409"/>
      <c r="AF78" s="19" t="s">
        <v>327</v>
      </c>
      <c r="AG78" s="19"/>
      <c r="AH78" s="19"/>
      <c r="AL78" s="77"/>
      <c r="AM78" s="19" t="s">
        <v>327</v>
      </c>
      <c r="AN78" s="19"/>
      <c r="AO78" s="19"/>
      <c r="AS78" s="77"/>
      <c r="AT78" s="19" t="s">
        <v>327</v>
      </c>
      <c r="AU78" s="19"/>
      <c r="AV78" s="19"/>
      <c r="AZ78" s="77"/>
      <c r="BA78" s="528" t="s">
        <v>204</v>
      </c>
      <c r="BB78" s="528"/>
      <c r="BC78" s="528"/>
      <c r="BD78" s="528"/>
      <c r="BE78" s="528"/>
      <c r="BF78" s="528"/>
      <c r="BG78" s="27"/>
      <c r="BO78" s="27"/>
      <c r="BW78" s="32"/>
      <c r="BX78" s="92"/>
      <c r="CJ78" s="19"/>
    </row>
    <row r="79" spans="1:89" ht="20.25" customHeight="1">
      <c r="A79" s="435" t="s">
        <v>204</v>
      </c>
      <c r="B79" s="19"/>
      <c r="C79" s="19"/>
      <c r="G79" s="77"/>
      <c r="H79" s="312"/>
      <c r="I79" s="435" t="s">
        <v>204</v>
      </c>
      <c r="J79" s="19"/>
      <c r="K79" s="19"/>
      <c r="O79" s="77"/>
      <c r="P79" s="528" t="s">
        <v>204</v>
      </c>
      <c r="Q79" s="528"/>
      <c r="R79" s="528"/>
      <c r="S79" s="528"/>
      <c r="T79" s="528"/>
      <c r="U79" s="528"/>
      <c r="V79" s="27"/>
      <c r="W79" s="528" t="s">
        <v>204</v>
      </c>
      <c r="X79" s="528"/>
      <c r="Y79" s="528"/>
      <c r="Z79" s="528"/>
      <c r="AA79" s="528"/>
      <c r="AB79" s="528"/>
      <c r="AC79" s="27"/>
      <c r="AD79" s="312"/>
      <c r="AF79" s="528" t="s">
        <v>204</v>
      </c>
      <c r="AG79" s="528"/>
      <c r="AH79" s="528"/>
      <c r="AI79" s="528"/>
      <c r="AJ79" s="528"/>
      <c r="AK79" s="528"/>
      <c r="AL79" s="27"/>
      <c r="AM79" s="528" t="s">
        <v>204</v>
      </c>
      <c r="AN79" s="528"/>
      <c r="AO79" s="528"/>
      <c r="AP79" s="528"/>
      <c r="AQ79" s="528"/>
      <c r="AR79" s="528"/>
      <c r="AS79" s="27"/>
      <c r="AT79" s="528" t="s">
        <v>204</v>
      </c>
      <c r="AU79" s="528"/>
      <c r="AV79" s="528"/>
      <c r="AW79" s="528"/>
      <c r="AX79" s="528"/>
      <c r="AY79" s="528"/>
      <c r="AZ79" s="27"/>
      <c r="BL79" s="43"/>
      <c r="BT79" s="43">
        <f>BU71-BX71</f>
        <v>0</v>
      </c>
      <c r="BW79" s="28"/>
      <c r="BX79" s="27"/>
      <c r="CJ79" s="19"/>
    </row>
    <row r="80" spans="1:89" ht="21.75" customHeight="1">
      <c r="B80" s="435"/>
      <c r="C80" s="435"/>
      <c r="D80" s="435"/>
      <c r="E80" s="435"/>
      <c r="F80" s="435"/>
      <c r="G80" s="27"/>
      <c r="H80" s="312"/>
      <c r="J80" s="435"/>
      <c r="K80" s="435"/>
      <c r="L80" s="435"/>
      <c r="M80" s="435"/>
      <c r="N80" s="435"/>
      <c r="O80" s="27"/>
      <c r="AD80" s="312"/>
      <c r="BE80" s="43"/>
      <c r="BX80" s="78"/>
      <c r="CJ80" s="19"/>
    </row>
    <row r="81" spans="1:88" ht="21.75" customHeight="1">
      <c r="H81" s="312"/>
      <c r="T81" s="43"/>
      <c r="AA81" s="43"/>
      <c r="AD81" s="312"/>
      <c r="AJ81" s="43"/>
      <c r="AQ81" s="43"/>
      <c r="AX81" s="43"/>
      <c r="BX81" s="77"/>
      <c r="BZ81" s="19"/>
      <c r="CE81" s="19"/>
      <c r="CJ81" s="19"/>
    </row>
    <row r="82" spans="1:88" ht="21.75" customHeight="1">
      <c r="E82" s="43"/>
      <c r="H82" s="312"/>
      <c r="M82" s="43"/>
      <c r="AD82" s="312"/>
      <c r="BH82" s="535" t="s">
        <v>348</v>
      </c>
      <c r="BI82" s="535"/>
      <c r="BJ82" s="535"/>
      <c r="BK82" s="535"/>
      <c r="BL82" s="535"/>
      <c r="BM82" s="535"/>
      <c r="BN82" s="535"/>
      <c r="BT82" s="528" t="s">
        <v>204</v>
      </c>
      <c r="BU82" s="528"/>
      <c r="BV82" s="528"/>
      <c r="BW82" s="528"/>
      <c r="BX82" s="27"/>
      <c r="BZ82" s="19"/>
      <c r="CE82" s="19"/>
      <c r="CJ82" s="19"/>
    </row>
    <row r="83" spans="1:88" ht="21.75" customHeight="1">
      <c r="H83" s="312"/>
      <c r="AD83" s="312"/>
      <c r="AE83" s="312">
        <v>6020</v>
      </c>
      <c r="BA83" s="535" t="s">
        <v>348</v>
      </c>
      <c r="BB83" s="535"/>
      <c r="BC83" s="535"/>
      <c r="BD83" s="535"/>
      <c r="BE83" s="535"/>
      <c r="BF83" s="535"/>
      <c r="BG83" s="535"/>
      <c r="BH83" s="342">
        <v>21876</v>
      </c>
      <c r="BI83" s="311" t="s">
        <v>341</v>
      </c>
      <c r="BJ83" s="346" t="s">
        <v>6</v>
      </c>
      <c r="BK83" s="527" t="s">
        <v>344</v>
      </c>
      <c r="BL83" s="527"/>
      <c r="BM83" s="527"/>
      <c r="BN83" s="312"/>
      <c r="BP83" s="310">
        <v>21876</v>
      </c>
      <c r="BQ83" s="311" t="s">
        <v>341</v>
      </c>
      <c r="BR83" s="311" t="s">
        <v>6</v>
      </c>
      <c r="BS83" s="527" t="s">
        <v>344</v>
      </c>
      <c r="BT83" s="527"/>
      <c r="BU83" s="527"/>
      <c r="BV83" s="312"/>
      <c r="BZ83" s="19"/>
      <c r="CE83" s="19"/>
      <c r="CJ83" s="19"/>
    </row>
    <row r="84" spans="1:88" ht="21.75" customHeight="1">
      <c r="A84" s="436" t="s">
        <v>385</v>
      </c>
      <c r="I84" s="436" t="s">
        <v>385</v>
      </c>
      <c r="P84" s="541" t="s">
        <v>385</v>
      </c>
      <c r="Q84" s="541"/>
      <c r="R84" s="541"/>
      <c r="S84" s="541"/>
      <c r="T84" s="541"/>
      <c r="U84" s="541"/>
      <c r="V84" s="541"/>
      <c r="W84" s="541" t="s">
        <v>385</v>
      </c>
      <c r="X84" s="541"/>
      <c r="Y84" s="541"/>
      <c r="Z84" s="541"/>
      <c r="AA84" s="541"/>
      <c r="AB84" s="541"/>
      <c r="AC84" s="541"/>
      <c r="AE84" s="312"/>
      <c r="AF84" s="541" t="s">
        <v>385</v>
      </c>
      <c r="AG84" s="541"/>
      <c r="AH84" s="541"/>
      <c r="AI84" s="541"/>
      <c r="AJ84" s="541"/>
      <c r="AK84" s="541"/>
      <c r="AL84" s="541"/>
      <c r="AM84" s="541" t="s">
        <v>385</v>
      </c>
      <c r="AN84" s="541"/>
      <c r="AO84" s="541"/>
      <c r="AP84" s="541"/>
      <c r="AQ84" s="541"/>
      <c r="AR84" s="541"/>
      <c r="AS84" s="541"/>
      <c r="AT84" s="535" t="s">
        <v>348</v>
      </c>
      <c r="AU84" s="535"/>
      <c r="AV84" s="535"/>
      <c r="AW84" s="535"/>
      <c r="AX84" s="535"/>
      <c r="AY84" s="535"/>
      <c r="AZ84" s="535"/>
      <c r="BA84" s="310">
        <v>21876</v>
      </c>
      <c r="BB84" s="311" t="s">
        <v>341</v>
      </c>
      <c r="BC84" s="311" t="s">
        <v>6</v>
      </c>
      <c r="BD84" s="527" t="s">
        <v>344</v>
      </c>
      <c r="BE84" s="527"/>
      <c r="BF84" s="527"/>
      <c r="BG84" s="312"/>
      <c r="BH84" s="343"/>
      <c r="BI84" s="311"/>
      <c r="BJ84" s="346"/>
      <c r="BK84" s="527" t="s">
        <v>345</v>
      </c>
      <c r="BL84" s="527"/>
      <c r="BM84" s="527"/>
      <c r="BN84" s="312"/>
      <c r="BP84" s="315"/>
      <c r="BQ84" s="311"/>
      <c r="BR84" s="311"/>
      <c r="BS84" s="527" t="s">
        <v>345</v>
      </c>
      <c r="BT84" s="527"/>
      <c r="BU84" s="527"/>
      <c r="BV84" s="312"/>
      <c r="BZ84" s="19"/>
      <c r="CE84" s="19"/>
      <c r="CJ84" s="19"/>
    </row>
    <row r="85" spans="1:88" ht="21.75" customHeight="1">
      <c r="A85" s="318">
        <v>241141</v>
      </c>
      <c r="B85" s="436"/>
      <c r="C85" s="436"/>
      <c r="D85" s="436"/>
      <c r="E85" s="436"/>
      <c r="F85" s="436"/>
      <c r="G85" s="436"/>
      <c r="H85" s="381"/>
      <c r="I85" s="318">
        <v>241141</v>
      </c>
      <c r="J85" s="436"/>
      <c r="K85" s="436"/>
      <c r="L85" s="436"/>
      <c r="M85" s="436"/>
      <c r="N85" s="436"/>
      <c r="O85" s="436"/>
      <c r="P85" s="318">
        <v>241141</v>
      </c>
      <c r="Q85" s="118" t="s">
        <v>371</v>
      </c>
      <c r="R85" s="118" t="s">
        <v>6</v>
      </c>
      <c r="S85" s="118" t="s">
        <v>379</v>
      </c>
      <c r="T85" s="381">
        <v>76000</v>
      </c>
      <c r="U85" s="318">
        <v>241155</v>
      </c>
      <c r="V85" s="381">
        <v>76000</v>
      </c>
      <c r="W85" s="318">
        <v>241141</v>
      </c>
      <c r="X85" s="118" t="s">
        <v>371</v>
      </c>
      <c r="Y85" s="118" t="s">
        <v>6</v>
      </c>
      <c r="Z85" s="118" t="s">
        <v>379</v>
      </c>
      <c r="AA85" s="381">
        <v>76000</v>
      </c>
      <c r="AB85" s="318">
        <v>241155</v>
      </c>
      <c r="AC85" s="381">
        <v>76000</v>
      </c>
      <c r="AD85" s="426"/>
      <c r="AE85" s="312"/>
      <c r="AF85" s="318">
        <v>241141</v>
      </c>
      <c r="AG85" s="118" t="s">
        <v>371</v>
      </c>
      <c r="AH85" s="118" t="s">
        <v>6</v>
      </c>
      <c r="AI85" s="118" t="s">
        <v>379</v>
      </c>
      <c r="AJ85" s="381">
        <v>76000</v>
      </c>
      <c r="AK85" s="318">
        <v>241155</v>
      </c>
      <c r="AL85" s="381">
        <v>76000</v>
      </c>
      <c r="AM85" s="318">
        <v>241141</v>
      </c>
      <c r="AN85" s="118" t="s">
        <v>371</v>
      </c>
      <c r="AO85" s="118" t="s">
        <v>6</v>
      </c>
      <c r="AP85" s="118" t="s">
        <v>379</v>
      </c>
      <c r="AQ85" s="381">
        <v>76000</v>
      </c>
      <c r="AR85" s="318">
        <v>241155</v>
      </c>
      <c r="AS85" s="381">
        <v>76000</v>
      </c>
      <c r="AT85" s="310">
        <v>21876</v>
      </c>
      <c r="AU85" s="311" t="s">
        <v>341</v>
      </c>
      <c r="AV85" s="311" t="s">
        <v>6</v>
      </c>
      <c r="AW85" s="527" t="s">
        <v>344</v>
      </c>
      <c r="AX85" s="527"/>
      <c r="AY85" s="527"/>
      <c r="AZ85" s="312"/>
      <c r="BA85" s="355"/>
      <c r="BB85" s="311"/>
      <c r="BC85" s="311"/>
      <c r="BD85" s="527" t="s">
        <v>345</v>
      </c>
      <c r="BE85" s="527"/>
      <c r="BF85" s="527"/>
      <c r="BG85" s="312"/>
      <c r="BH85" s="343"/>
      <c r="BI85" s="311"/>
      <c r="BJ85" s="346"/>
      <c r="BK85" s="311"/>
      <c r="BL85" s="312"/>
      <c r="BM85" s="311"/>
      <c r="BN85" s="312"/>
      <c r="BP85" s="315"/>
      <c r="BQ85" s="311"/>
      <c r="BR85" s="311"/>
      <c r="BS85" s="311"/>
      <c r="BT85" s="312"/>
      <c r="BU85" s="311"/>
      <c r="BV85" s="312"/>
      <c r="BZ85" s="19"/>
      <c r="CE85" s="19"/>
      <c r="CJ85" s="19"/>
    </row>
    <row r="86" spans="1:88" ht="21.75" customHeight="1">
      <c r="A86" s="348"/>
      <c r="B86" s="118" t="s">
        <v>371</v>
      </c>
      <c r="C86" s="118" t="s">
        <v>6</v>
      </c>
      <c r="D86" s="118" t="s">
        <v>379</v>
      </c>
      <c r="E86" s="381">
        <v>76000</v>
      </c>
      <c r="F86" s="318">
        <v>241155</v>
      </c>
      <c r="G86" s="381">
        <v>76000</v>
      </c>
      <c r="H86" s="381"/>
      <c r="I86" s="348"/>
      <c r="J86" s="118" t="s">
        <v>371</v>
      </c>
      <c r="K86" s="118" t="s">
        <v>6</v>
      </c>
      <c r="L86" s="118" t="s">
        <v>379</v>
      </c>
      <c r="M86" s="381">
        <v>76000</v>
      </c>
      <c r="N86" s="318">
        <v>241155</v>
      </c>
      <c r="O86" s="381">
        <v>76000</v>
      </c>
      <c r="P86" s="348"/>
      <c r="Q86" s="118"/>
      <c r="R86" s="118"/>
      <c r="S86" s="118" t="s">
        <v>380</v>
      </c>
      <c r="T86" s="381"/>
      <c r="U86" s="318"/>
      <c r="V86" s="381"/>
      <c r="W86" s="348"/>
      <c r="X86" s="118"/>
      <c r="Y86" s="118"/>
      <c r="Z86" s="118" t="s">
        <v>380</v>
      </c>
      <c r="AA86" s="381"/>
      <c r="AB86" s="318"/>
      <c r="AC86" s="381"/>
      <c r="AD86" s="426"/>
      <c r="AE86" s="312">
        <v>15600</v>
      </c>
      <c r="AF86" s="348"/>
      <c r="AG86" s="118"/>
      <c r="AH86" s="118"/>
      <c r="AI86" s="118" t="s">
        <v>380</v>
      </c>
      <c r="AJ86" s="381"/>
      <c r="AK86" s="318"/>
      <c r="AL86" s="381"/>
      <c r="AM86" s="348"/>
      <c r="AN86" s="118"/>
      <c r="AO86" s="118"/>
      <c r="AP86" s="118" t="s">
        <v>380</v>
      </c>
      <c r="AQ86" s="381"/>
      <c r="AR86" s="318"/>
      <c r="AS86" s="381"/>
      <c r="AT86" s="365"/>
      <c r="AU86" s="311"/>
      <c r="AV86" s="311"/>
      <c r="AW86" s="527" t="s">
        <v>345</v>
      </c>
      <c r="AX86" s="527"/>
      <c r="AY86" s="527"/>
      <c r="AZ86" s="312"/>
      <c r="BA86" s="355"/>
      <c r="BB86" s="311"/>
      <c r="BC86" s="311"/>
      <c r="BD86" s="311"/>
      <c r="BE86" s="312"/>
      <c r="BF86" s="311"/>
      <c r="BG86" s="312"/>
      <c r="BH86" s="342">
        <v>21879</v>
      </c>
      <c r="BI86" s="311" t="s">
        <v>342</v>
      </c>
      <c r="BJ86" s="346" t="s">
        <v>6</v>
      </c>
      <c r="BK86" s="527" t="s">
        <v>343</v>
      </c>
      <c r="BL86" s="527"/>
      <c r="BM86" s="527"/>
      <c r="BN86" s="312"/>
      <c r="BP86" s="310">
        <v>21879</v>
      </c>
      <c r="BQ86" s="311" t="s">
        <v>342</v>
      </c>
      <c r="BR86" s="311" t="s">
        <v>6</v>
      </c>
      <c r="BS86" s="527" t="s">
        <v>343</v>
      </c>
      <c r="BT86" s="527"/>
      <c r="BU86" s="527"/>
      <c r="BV86" s="312"/>
      <c r="BZ86" s="19"/>
      <c r="CE86" s="19"/>
      <c r="CJ86" s="19"/>
    </row>
    <row r="87" spans="1:88" ht="21.75" customHeight="1">
      <c r="A87" s="348"/>
      <c r="B87" s="118"/>
      <c r="C87" s="118"/>
      <c r="D87" s="118" t="s">
        <v>380</v>
      </c>
      <c r="E87" s="381"/>
      <c r="F87" s="318"/>
      <c r="G87" s="381"/>
      <c r="H87" s="381"/>
      <c r="I87" s="348"/>
      <c r="J87" s="118"/>
      <c r="K87" s="118"/>
      <c r="L87" s="118" t="s">
        <v>380</v>
      </c>
      <c r="M87" s="381"/>
      <c r="N87" s="318"/>
      <c r="O87" s="381"/>
      <c r="P87" s="348"/>
      <c r="Q87" s="118"/>
      <c r="R87" s="118"/>
      <c r="S87" s="118"/>
      <c r="T87" s="381"/>
      <c r="U87" s="318"/>
      <c r="V87" s="381"/>
      <c r="W87" s="348"/>
      <c r="X87" s="118"/>
      <c r="Y87" s="118"/>
      <c r="Z87" s="118"/>
      <c r="AA87" s="381"/>
      <c r="AB87" s="318"/>
      <c r="AC87" s="381"/>
      <c r="AD87" s="426"/>
      <c r="AE87" s="312"/>
      <c r="AF87" s="348"/>
      <c r="AG87" s="118"/>
      <c r="AH87" s="118"/>
      <c r="AI87" s="118"/>
      <c r="AJ87" s="381"/>
      <c r="AK87" s="318"/>
      <c r="AL87" s="381"/>
      <c r="AM87" s="348"/>
      <c r="AN87" s="118"/>
      <c r="AO87" s="118"/>
      <c r="AP87" s="118"/>
      <c r="AQ87" s="381"/>
      <c r="AR87" s="318"/>
      <c r="AS87" s="381"/>
      <c r="AT87" s="365"/>
      <c r="AU87" s="311"/>
      <c r="AV87" s="311"/>
      <c r="AW87" s="311"/>
      <c r="AX87" s="312"/>
      <c r="AY87" s="311"/>
      <c r="AZ87" s="312"/>
      <c r="BA87" s="310">
        <v>21879</v>
      </c>
      <c r="BB87" s="311" t="s">
        <v>342</v>
      </c>
      <c r="BC87" s="311" t="s">
        <v>6</v>
      </c>
      <c r="BD87" s="527" t="s">
        <v>343</v>
      </c>
      <c r="BE87" s="527"/>
      <c r="BF87" s="527"/>
      <c r="BG87" s="312"/>
      <c r="BH87" s="343"/>
      <c r="BI87" s="311"/>
      <c r="BJ87" s="346"/>
      <c r="BK87" s="311"/>
      <c r="BL87" s="312"/>
      <c r="BM87" s="311"/>
      <c r="BN87" s="312"/>
      <c r="BP87" s="315"/>
      <c r="BQ87" s="311"/>
      <c r="BR87" s="311"/>
      <c r="BS87" s="311"/>
      <c r="BT87" s="312"/>
      <c r="BU87" s="311"/>
      <c r="BV87" s="312"/>
      <c r="BZ87" s="19"/>
      <c r="CE87" s="19"/>
      <c r="CJ87" s="19"/>
    </row>
    <row r="88" spans="1:88" ht="21.75" customHeight="1">
      <c r="A88" s="303">
        <v>241151</v>
      </c>
      <c r="B88" s="118"/>
      <c r="C88" s="118"/>
      <c r="D88" s="118"/>
      <c r="E88" s="381"/>
      <c r="F88" s="318"/>
      <c r="G88" s="381"/>
      <c r="H88" s="317">
        <v>4240</v>
      </c>
      <c r="I88" s="303">
        <v>241151</v>
      </c>
      <c r="J88" s="118"/>
      <c r="K88" s="118"/>
      <c r="L88" s="118"/>
      <c r="M88" s="381"/>
      <c r="N88" s="318"/>
      <c r="O88" s="381"/>
      <c r="P88" s="303">
        <v>241151</v>
      </c>
      <c r="Q88" s="302" t="s">
        <v>381</v>
      </c>
      <c r="R88" s="302" t="s">
        <v>6</v>
      </c>
      <c r="S88" s="118" t="s">
        <v>382</v>
      </c>
      <c r="T88" s="317">
        <v>4240</v>
      </c>
      <c r="U88" s="303"/>
      <c r="V88" s="317"/>
      <c r="W88" s="303">
        <v>241151</v>
      </c>
      <c r="X88" s="302" t="s">
        <v>381</v>
      </c>
      <c r="Y88" s="302" t="s">
        <v>6</v>
      </c>
      <c r="Z88" s="118" t="s">
        <v>382</v>
      </c>
      <c r="AA88" s="317">
        <v>4240</v>
      </c>
      <c r="AB88" s="303"/>
      <c r="AC88" s="317"/>
      <c r="AD88" s="427"/>
      <c r="AE88" s="309">
        <f>SUM(AE83:AE87)</f>
        <v>21620</v>
      </c>
      <c r="AF88" s="303">
        <v>241151</v>
      </c>
      <c r="AG88" s="302" t="s">
        <v>381</v>
      </c>
      <c r="AH88" s="302" t="s">
        <v>6</v>
      </c>
      <c r="AI88" s="118" t="s">
        <v>382</v>
      </c>
      <c r="AJ88" s="317">
        <v>4240</v>
      </c>
      <c r="AK88" s="303"/>
      <c r="AL88" s="317"/>
      <c r="AM88" s="303">
        <v>241151</v>
      </c>
      <c r="AN88" s="302" t="s">
        <v>381</v>
      </c>
      <c r="AO88" s="302" t="s">
        <v>6</v>
      </c>
      <c r="AP88" s="118" t="s">
        <v>382</v>
      </c>
      <c r="AQ88" s="317">
        <v>4240</v>
      </c>
      <c r="AR88" s="303"/>
      <c r="AS88" s="317"/>
      <c r="AT88" s="310">
        <v>21879</v>
      </c>
      <c r="AU88" s="311" t="s">
        <v>342</v>
      </c>
      <c r="AV88" s="311" t="s">
        <v>6</v>
      </c>
      <c r="AW88" s="527" t="s">
        <v>343</v>
      </c>
      <c r="AX88" s="527"/>
      <c r="AY88" s="527"/>
      <c r="AZ88" s="312"/>
      <c r="BA88" s="355"/>
      <c r="BB88" s="311"/>
      <c r="BC88" s="311"/>
      <c r="BD88" s="311"/>
      <c r="BE88" s="312"/>
      <c r="BF88" s="311"/>
      <c r="BG88" s="312"/>
      <c r="BZ88" s="19"/>
      <c r="CE88" s="19"/>
      <c r="CJ88" s="19"/>
    </row>
    <row r="89" spans="1:88" ht="21.75" customHeight="1">
      <c r="A89" s="303"/>
      <c r="B89" s="302" t="s">
        <v>381</v>
      </c>
      <c r="C89" s="302" t="s">
        <v>6</v>
      </c>
      <c r="D89" s="118" t="s">
        <v>382</v>
      </c>
      <c r="E89" s="317">
        <v>4240</v>
      </c>
      <c r="F89" s="303"/>
      <c r="G89" s="317"/>
      <c r="H89" s="317">
        <v>2160</v>
      </c>
      <c r="I89" s="303"/>
      <c r="J89" s="302" t="s">
        <v>381</v>
      </c>
      <c r="K89" s="302" t="s">
        <v>6</v>
      </c>
      <c r="L89" s="118" t="s">
        <v>382</v>
      </c>
      <c r="M89" s="317">
        <v>4240</v>
      </c>
      <c r="N89" s="303"/>
      <c r="O89" s="317"/>
      <c r="P89" s="303"/>
      <c r="Q89" s="302"/>
      <c r="R89" s="302"/>
      <c r="S89" s="118" t="s">
        <v>383</v>
      </c>
      <c r="T89" s="317"/>
      <c r="U89" s="303"/>
      <c r="V89" s="317"/>
      <c r="W89" s="303"/>
      <c r="X89" s="302"/>
      <c r="Y89" s="302"/>
      <c r="Z89" s="118" t="s">
        <v>383</v>
      </c>
      <c r="AA89" s="317"/>
      <c r="AB89" s="303"/>
      <c r="AC89" s="317"/>
      <c r="AD89" s="427"/>
      <c r="AF89" s="303"/>
      <c r="AG89" s="302"/>
      <c r="AH89" s="302"/>
      <c r="AI89" s="118" t="s">
        <v>383</v>
      </c>
      <c r="AJ89" s="317"/>
      <c r="AK89" s="303"/>
      <c r="AL89" s="317"/>
      <c r="AM89" s="303"/>
      <c r="AN89" s="302"/>
      <c r="AO89" s="302"/>
      <c r="AP89" s="118" t="s">
        <v>383</v>
      </c>
      <c r="AQ89" s="317"/>
      <c r="AR89" s="303"/>
      <c r="AS89" s="317"/>
      <c r="AT89" s="365"/>
      <c r="AU89" s="311"/>
      <c r="AV89" s="311"/>
      <c r="AW89" s="311"/>
      <c r="AX89" s="312"/>
      <c r="AY89" s="311"/>
      <c r="AZ89" s="312"/>
      <c r="BZ89" s="19"/>
      <c r="CE89" s="19"/>
      <c r="CJ89" s="19"/>
    </row>
    <row r="90" spans="1:88" ht="21.75" customHeight="1">
      <c r="A90" s="303">
        <v>241151</v>
      </c>
      <c r="B90" s="302"/>
      <c r="C90" s="302"/>
      <c r="D90" s="118" t="s">
        <v>383</v>
      </c>
      <c r="E90" s="317"/>
      <c r="F90" s="303"/>
      <c r="G90" s="317"/>
      <c r="H90" s="317"/>
      <c r="I90" s="303">
        <v>241151</v>
      </c>
      <c r="J90" s="302"/>
      <c r="K90" s="302"/>
      <c r="L90" s="118" t="s">
        <v>383</v>
      </c>
      <c r="M90" s="317"/>
      <c r="N90" s="303"/>
      <c r="O90" s="317"/>
      <c r="P90" s="303">
        <v>241151</v>
      </c>
      <c r="Q90" s="302" t="s">
        <v>384</v>
      </c>
      <c r="R90" s="302" t="s">
        <v>6</v>
      </c>
      <c r="S90" s="118" t="s">
        <v>382</v>
      </c>
      <c r="T90" s="317">
        <v>2160</v>
      </c>
      <c r="U90" s="303"/>
      <c r="V90" s="317"/>
      <c r="W90" s="303">
        <v>241151</v>
      </c>
      <c r="X90" s="302" t="s">
        <v>384</v>
      </c>
      <c r="Y90" s="302" t="s">
        <v>6</v>
      </c>
      <c r="Z90" s="118" t="s">
        <v>382</v>
      </c>
      <c r="AA90" s="317">
        <v>2160</v>
      </c>
      <c r="AB90" s="303"/>
      <c r="AC90" s="317"/>
      <c r="AD90" s="427"/>
      <c r="AF90" s="303">
        <v>241151</v>
      </c>
      <c r="AG90" s="302" t="s">
        <v>384</v>
      </c>
      <c r="AH90" s="302" t="s">
        <v>6</v>
      </c>
      <c r="AI90" s="118" t="s">
        <v>382</v>
      </c>
      <c r="AJ90" s="317">
        <v>2160</v>
      </c>
      <c r="AK90" s="303"/>
      <c r="AL90" s="317"/>
      <c r="AM90" s="303">
        <v>241151</v>
      </c>
      <c r="AN90" s="302" t="s">
        <v>384</v>
      </c>
      <c r="AO90" s="302" t="s">
        <v>6</v>
      </c>
      <c r="AP90" s="118" t="s">
        <v>382</v>
      </c>
      <c r="AQ90" s="317">
        <v>2160</v>
      </c>
      <c r="AR90" s="303"/>
      <c r="AS90" s="317"/>
      <c r="BZ90" s="19"/>
      <c r="CE90" s="19"/>
      <c r="CJ90" s="19"/>
    </row>
    <row r="91" spans="1:88" ht="21.75" customHeight="1">
      <c r="A91" s="303"/>
      <c r="B91" s="302" t="s">
        <v>384</v>
      </c>
      <c r="C91" s="302" t="s">
        <v>6</v>
      </c>
      <c r="D91" s="118" t="s">
        <v>382</v>
      </c>
      <c r="E91" s="317">
        <v>2160</v>
      </c>
      <c r="F91" s="303"/>
      <c r="G91" s="317"/>
      <c r="H91" s="317"/>
      <c r="I91" s="303"/>
      <c r="J91" s="302" t="s">
        <v>384</v>
      </c>
      <c r="K91" s="302" t="s">
        <v>6</v>
      </c>
      <c r="L91" s="118" t="s">
        <v>382</v>
      </c>
      <c r="M91" s="317">
        <v>2160</v>
      </c>
      <c r="N91" s="303"/>
      <c r="O91" s="317"/>
      <c r="P91" s="303"/>
      <c r="Q91" s="302"/>
      <c r="R91" s="302"/>
      <c r="S91" s="118" t="s">
        <v>383</v>
      </c>
      <c r="T91" s="317"/>
      <c r="U91" s="303"/>
      <c r="V91" s="317"/>
      <c r="W91" s="303"/>
      <c r="X91" s="302"/>
      <c r="Y91" s="302"/>
      <c r="Z91" s="118" t="s">
        <v>383</v>
      </c>
      <c r="AA91" s="317"/>
      <c r="AB91" s="303"/>
      <c r="AC91" s="317"/>
      <c r="AD91" s="427"/>
      <c r="AF91" s="303"/>
      <c r="AG91" s="302"/>
      <c r="AH91" s="302"/>
      <c r="AI91" s="118" t="s">
        <v>383</v>
      </c>
      <c r="AJ91" s="317"/>
      <c r="AK91" s="303"/>
      <c r="AL91" s="317"/>
      <c r="AM91" s="303"/>
      <c r="AN91" s="302"/>
      <c r="AO91" s="302"/>
      <c r="AP91" s="118" t="s">
        <v>383</v>
      </c>
      <c r="AQ91" s="317"/>
      <c r="AR91" s="303"/>
      <c r="AS91" s="317"/>
      <c r="BZ91" s="19"/>
      <c r="CE91" s="19"/>
      <c r="CJ91" s="19"/>
    </row>
    <row r="92" spans="1:88" ht="21.75" customHeight="1">
      <c r="A92" s="318"/>
      <c r="B92" s="302"/>
      <c r="C92" s="302"/>
      <c r="D92" s="118" t="s">
        <v>383</v>
      </c>
      <c r="E92" s="317"/>
      <c r="F92" s="303"/>
      <c r="G92" s="317"/>
      <c r="H92" s="316"/>
      <c r="I92" s="318"/>
      <c r="J92" s="302"/>
      <c r="K92" s="302"/>
      <c r="L92" s="118" t="s">
        <v>383</v>
      </c>
      <c r="M92" s="317"/>
      <c r="N92" s="303"/>
      <c r="O92" s="317"/>
      <c r="P92" s="318"/>
      <c r="Q92" s="118"/>
      <c r="R92" s="118"/>
      <c r="S92" s="118"/>
      <c r="T92" s="316"/>
      <c r="U92" s="326"/>
      <c r="V92" s="316"/>
      <c r="W92" s="318"/>
      <c r="X92" s="118"/>
      <c r="Y92" s="118"/>
      <c r="Z92" s="118"/>
      <c r="AA92" s="316"/>
      <c r="AB92" s="326"/>
      <c r="AC92" s="316"/>
      <c r="AD92" s="428"/>
      <c r="AF92" s="318"/>
      <c r="AG92" s="118"/>
      <c r="AH92" s="118"/>
      <c r="AI92" s="118"/>
      <c r="AJ92" s="316"/>
      <c r="AK92" s="326"/>
      <c r="AL92" s="316"/>
      <c r="AM92" s="318"/>
      <c r="AN92" s="118"/>
      <c r="AO92" s="118"/>
      <c r="AP92" s="118"/>
      <c r="AQ92" s="316"/>
      <c r="AR92" s="326"/>
      <c r="AS92" s="316"/>
      <c r="BZ92" s="19"/>
      <c r="CE92" s="19"/>
      <c r="CJ92" s="19"/>
    </row>
    <row r="93" spans="1:88" ht="21.75" customHeight="1">
      <c r="B93" s="118"/>
      <c r="C93" s="118"/>
      <c r="D93" s="118"/>
      <c r="E93" s="316"/>
      <c r="F93" s="326"/>
      <c r="G93" s="316"/>
      <c r="H93" s="309">
        <f>SUM(H85:H92)</f>
        <v>6400</v>
      </c>
      <c r="J93" s="118"/>
      <c r="K93" s="118"/>
      <c r="L93" s="118"/>
      <c r="M93" s="316"/>
      <c r="N93" s="326"/>
      <c r="O93" s="316"/>
      <c r="V93" s="309">
        <f>SUM(V85:V92)</f>
        <v>76000</v>
      </c>
      <c r="AC93" s="309">
        <f>SUM(AC85:AC92)</f>
        <v>76000</v>
      </c>
      <c r="AD93" s="309"/>
      <c r="AL93" s="309">
        <f>SUM(AL85:AL92)</f>
        <v>76000</v>
      </c>
      <c r="AS93" s="309">
        <f>SUM(AS85:AS92)</f>
        <v>76000</v>
      </c>
      <c r="BZ93" s="19"/>
      <c r="CE93" s="19"/>
      <c r="CJ93" s="19"/>
    </row>
    <row r="94" spans="1:88" ht="21.75" customHeight="1">
      <c r="G94" s="309">
        <f>SUM(G86:G93)</f>
        <v>76000</v>
      </c>
      <c r="O94" s="309">
        <f>SUM(O86:O93)</f>
        <v>76000</v>
      </c>
    </row>
  </sheetData>
  <mergeCells count="103">
    <mergeCell ref="I1:O1"/>
    <mergeCell ref="I2:O2"/>
    <mergeCell ref="I3:O3"/>
    <mergeCell ref="I5:L5"/>
    <mergeCell ref="M5:M8"/>
    <mergeCell ref="N5:N8"/>
    <mergeCell ref="I39:L39"/>
    <mergeCell ref="P1:V1"/>
    <mergeCell ref="P2:V2"/>
    <mergeCell ref="P3:V3"/>
    <mergeCell ref="P5:S5"/>
    <mergeCell ref="T5:T8"/>
    <mergeCell ref="U5:U8"/>
    <mergeCell ref="AF1:AL1"/>
    <mergeCell ref="AF2:AL2"/>
    <mergeCell ref="AF3:AL3"/>
    <mergeCell ref="AF5:AI5"/>
    <mergeCell ref="AJ5:AJ8"/>
    <mergeCell ref="AK5:AK8"/>
    <mergeCell ref="P39:S39"/>
    <mergeCell ref="P79:U79"/>
    <mergeCell ref="P84:V84"/>
    <mergeCell ref="W1:AC1"/>
    <mergeCell ref="W2:AC2"/>
    <mergeCell ref="W3:AC3"/>
    <mergeCell ref="W5:Z5"/>
    <mergeCell ref="AA5:AA8"/>
    <mergeCell ref="AB5:AB8"/>
    <mergeCell ref="W39:Z39"/>
    <mergeCell ref="W79:AB79"/>
    <mergeCell ref="W84:AC84"/>
    <mergeCell ref="AF79:AK79"/>
    <mergeCell ref="AF84:AL84"/>
    <mergeCell ref="AT3:AZ3"/>
    <mergeCell ref="AT5:AW5"/>
    <mergeCell ref="BH2:BN2"/>
    <mergeCell ref="BH3:BN3"/>
    <mergeCell ref="AW88:AY88"/>
    <mergeCell ref="AT2:AZ2"/>
    <mergeCell ref="BH82:BN82"/>
    <mergeCell ref="AM1:AS1"/>
    <mergeCell ref="AM2:AS2"/>
    <mergeCell ref="AM3:AS3"/>
    <mergeCell ref="AM5:AP5"/>
    <mergeCell ref="AQ5:AQ8"/>
    <mergeCell ref="AR5:AR8"/>
    <mergeCell ref="AM39:AP39"/>
    <mergeCell ref="AM79:AR79"/>
    <mergeCell ref="AM84:AS84"/>
    <mergeCell ref="AT39:AW39"/>
    <mergeCell ref="AT79:AY79"/>
    <mergeCell ref="AT84:AZ84"/>
    <mergeCell ref="BD87:BF87"/>
    <mergeCell ref="AW85:AY85"/>
    <mergeCell ref="AW86:AY86"/>
    <mergeCell ref="CB1:CD1"/>
    <mergeCell ref="CB71:CE71"/>
    <mergeCell ref="BW1:BY1"/>
    <mergeCell ref="BP1:BV1"/>
    <mergeCell ref="BP2:BV2"/>
    <mergeCell ref="BP3:BV3"/>
    <mergeCell ref="E5:E8"/>
    <mergeCell ref="BH5:BK5"/>
    <mergeCell ref="BL5:BL8"/>
    <mergeCell ref="A1:G1"/>
    <mergeCell ref="A2:G2"/>
    <mergeCell ref="A3:G3"/>
    <mergeCell ref="BA1:BG1"/>
    <mergeCell ref="BA2:BG2"/>
    <mergeCell ref="BA3:BG3"/>
    <mergeCell ref="BA5:BD5"/>
    <mergeCell ref="BE5:BE8"/>
    <mergeCell ref="BF5:BF8"/>
    <mergeCell ref="AT1:AZ1"/>
    <mergeCell ref="AX5:AX8"/>
    <mergeCell ref="AY5:AY8"/>
    <mergeCell ref="BH1:BN1"/>
    <mergeCell ref="A39:D39"/>
    <mergeCell ref="A5:D5"/>
    <mergeCell ref="CG69:CI69"/>
    <mergeCell ref="AE26:BQ26"/>
    <mergeCell ref="BT5:BT8"/>
    <mergeCell ref="BU5:BU8"/>
    <mergeCell ref="BP5:BS5"/>
    <mergeCell ref="BP77:BU77"/>
    <mergeCell ref="BM5:BM8"/>
    <mergeCell ref="BH39:BK39"/>
    <mergeCell ref="BP39:BS39"/>
    <mergeCell ref="BH77:BM77"/>
    <mergeCell ref="AF39:AI39"/>
    <mergeCell ref="BS83:BU83"/>
    <mergeCell ref="BS84:BU84"/>
    <mergeCell ref="BS86:BU86"/>
    <mergeCell ref="BT82:BW82"/>
    <mergeCell ref="BK83:BM83"/>
    <mergeCell ref="BK84:BM84"/>
    <mergeCell ref="BK86:BM86"/>
    <mergeCell ref="F5:F8"/>
    <mergeCell ref="BA39:BD39"/>
    <mergeCell ref="BA78:BF78"/>
    <mergeCell ref="BA83:BG83"/>
    <mergeCell ref="BD84:BF84"/>
    <mergeCell ref="BD85:BF85"/>
  </mergeCells>
  <pageMargins left="0.26" right="0.13" top="0.37" bottom="0.33" header="0.26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99CC"/>
  </sheetPr>
  <dimension ref="A1:AA169"/>
  <sheetViews>
    <sheetView showGridLines="0" tabSelected="1" topLeftCell="A23" zoomScaleNormal="100" workbookViewId="0">
      <selection activeCell="A35" sqref="A35"/>
    </sheetView>
  </sheetViews>
  <sheetFormatPr defaultRowHeight="23.25"/>
  <cols>
    <col min="1" max="1" width="51.7109375" style="172" customWidth="1"/>
    <col min="2" max="2" width="9" style="166" customWidth="1"/>
    <col min="3" max="3" width="15.5703125" style="166" customWidth="1"/>
    <col min="4" max="4" width="15.140625" style="166" customWidth="1"/>
    <col min="5" max="5" width="16" style="164" customWidth="1"/>
    <col min="6" max="6" width="16" style="450" customWidth="1"/>
    <col min="7" max="7" width="51.7109375" style="172" customWidth="1"/>
    <col min="8" max="8" width="9" style="166" customWidth="1"/>
    <col min="9" max="9" width="15.5703125" style="166" customWidth="1"/>
    <col min="10" max="10" width="15.140625" style="166" customWidth="1"/>
    <col min="11" max="11" width="16" style="164" customWidth="1"/>
    <col min="12" max="12" width="22.28515625" style="164" customWidth="1"/>
    <col min="13" max="13" width="51.7109375" style="172" customWidth="1"/>
    <col min="14" max="14" width="9" style="166" customWidth="1"/>
    <col min="15" max="15" width="15.5703125" style="166" customWidth="1"/>
    <col min="16" max="16" width="15.140625" style="166" customWidth="1"/>
    <col min="17" max="17" width="16" style="164" customWidth="1"/>
    <col min="18" max="18" width="51.7109375" style="172" customWidth="1"/>
    <col min="19" max="19" width="9" style="166" customWidth="1"/>
    <col min="20" max="20" width="15.5703125" style="166" customWidth="1"/>
    <col min="21" max="21" width="15.140625" style="166" customWidth="1"/>
    <col min="22" max="22" width="16" style="164" customWidth="1"/>
    <col min="23" max="23" width="51.7109375" style="172" customWidth="1"/>
    <col min="24" max="24" width="9" style="166" customWidth="1"/>
    <col min="25" max="25" width="15.5703125" style="166" customWidth="1"/>
    <col min="26" max="26" width="15.140625" style="166" customWidth="1"/>
    <col min="27" max="27" width="16" style="164" customWidth="1"/>
    <col min="28" max="16384" width="9.140625" style="95"/>
  </cols>
  <sheetData>
    <row r="1" spans="1:27" ht="36" customHeight="1">
      <c r="E1" s="347" t="s">
        <v>332</v>
      </c>
      <c r="F1" s="448"/>
      <c r="K1" s="347" t="s">
        <v>332</v>
      </c>
      <c r="L1" s="93"/>
      <c r="Q1" s="347" t="s">
        <v>332</v>
      </c>
      <c r="V1" s="347" t="s">
        <v>332</v>
      </c>
      <c r="AA1" s="347" t="s">
        <v>332</v>
      </c>
    </row>
    <row r="2" spans="1:27">
      <c r="A2" s="548" t="s">
        <v>104</v>
      </c>
      <c r="B2" s="548"/>
      <c r="C2" s="548"/>
      <c r="D2" s="548"/>
      <c r="E2" s="548"/>
      <c r="F2" s="449"/>
      <c r="G2" s="548" t="s">
        <v>104</v>
      </c>
      <c r="H2" s="548"/>
      <c r="I2" s="548"/>
      <c r="J2" s="548"/>
      <c r="K2" s="548"/>
      <c r="L2" s="93"/>
      <c r="M2" s="548" t="s">
        <v>104</v>
      </c>
      <c r="N2" s="548"/>
      <c r="O2" s="548"/>
      <c r="P2" s="548"/>
      <c r="Q2" s="548"/>
      <c r="R2" s="548" t="s">
        <v>104</v>
      </c>
      <c r="S2" s="548"/>
      <c r="T2" s="548"/>
      <c r="U2" s="548"/>
      <c r="V2" s="548"/>
      <c r="W2" s="548" t="s">
        <v>104</v>
      </c>
      <c r="X2" s="548"/>
      <c r="Y2" s="548"/>
      <c r="Z2" s="548"/>
      <c r="AA2" s="548"/>
    </row>
    <row r="3" spans="1:27">
      <c r="A3" s="548" t="s">
        <v>105</v>
      </c>
      <c r="B3" s="548"/>
      <c r="C3" s="548"/>
      <c r="D3" s="548"/>
      <c r="E3" s="548"/>
      <c r="F3" s="449"/>
      <c r="G3" s="548" t="s">
        <v>105</v>
      </c>
      <c r="H3" s="548"/>
      <c r="I3" s="548"/>
      <c r="J3" s="548"/>
      <c r="K3" s="548"/>
      <c r="L3" s="97"/>
      <c r="M3" s="548" t="s">
        <v>105</v>
      </c>
      <c r="N3" s="548"/>
      <c r="O3" s="548"/>
      <c r="P3" s="548"/>
      <c r="Q3" s="548"/>
      <c r="R3" s="548" t="s">
        <v>105</v>
      </c>
      <c r="S3" s="548"/>
      <c r="T3" s="548"/>
      <c r="U3" s="548"/>
      <c r="V3" s="548"/>
      <c r="W3" s="548" t="s">
        <v>105</v>
      </c>
      <c r="X3" s="548"/>
      <c r="Y3" s="548"/>
      <c r="Z3" s="548"/>
      <c r="AA3" s="548"/>
    </row>
    <row r="4" spans="1:27" s="102" customFormat="1" ht="23.25" customHeight="1">
      <c r="A4" s="549" t="s">
        <v>431</v>
      </c>
      <c r="B4" s="549"/>
      <c r="C4" s="549"/>
      <c r="D4" s="549"/>
      <c r="E4" s="549"/>
      <c r="F4" s="443"/>
      <c r="G4" s="549" t="s">
        <v>431</v>
      </c>
      <c r="H4" s="549"/>
      <c r="I4" s="549"/>
      <c r="J4" s="549"/>
      <c r="K4" s="549"/>
      <c r="L4" s="304"/>
      <c r="M4" s="549" t="s">
        <v>397</v>
      </c>
      <c r="N4" s="549"/>
      <c r="O4" s="549"/>
      <c r="P4" s="549"/>
      <c r="Q4" s="549"/>
      <c r="R4" s="549" t="s">
        <v>390</v>
      </c>
      <c r="S4" s="549"/>
      <c r="T4" s="549"/>
      <c r="U4" s="549"/>
      <c r="V4" s="549"/>
      <c r="W4" s="549" t="s">
        <v>376</v>
      </c>
      <c r="X4" s="549"/>
      <c r="Y4" s="549"/>
      <c r="Z4" s="549"/>
      <c r="AA4" s="549"/>
    </row>
    <row r="5" spans="1:27" ht="23.25" customHeight="1">
      <c r="A5" s="96"/>
      <c r="B5" s="96"/>
      <c r="C5" s="96"/>
      <c r="D5" s="96"/>
      <c r="E5" s="96"/>
      <c r="F5" s="443"/>
      <c r="G5" s="96"/>
      <c r="H5" s="96"/>
      <c r="I5" s="96"/>
      <c r="J5" s="96"/>
      <c r="K5" s="96"/>
      <c r="L5" s="304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</row>
    <row r="6" spans="1:27" ht="23.25" customHeight="1">
      <c r="A6" s="545" t="s">
        <v>1</v>
      </c>
      <c r="B6" s="98" t="s">
        <v>14</v>
      </c>
      <c r="C6" s="542" t="s">
        <v>15</v>
      </c>
      <c r="D6" s="441" t="s">
        <v>134</v>
      </c>
      <c r="E6" s="100" t="s">
        <v>106</v>
      </c>
      <c r="F6" s="232"/>
      <c r="G6" s="545" t="s">
        <v>1</v>
      </c>
      <c r="H6" s="98" t="s">
        <v>14</v>
      </c>
      <c r="I6" s="542" t="s">
        <v>15</v>
      </c>
      <c r="J6" s="99" t="s">
        <v>134</v>
      </c>
      <c r="K6" s="100" t="s">
        <v>106</v>
      </c>
      <c r="L6" s="111"/>
      <c r="M6" s="545" t="s">
        <v>1</v>
      </c>
      <c r="N6" s="98" t="s">
        <v>14</v>
      </c>
      <c r="O6" s="542" t="s">
        <v>15</v>
      </c>
      <c r="P6" s="441" t="s">
        <v>134</v>
      </c>
      <c r="Q6" s="100" t="s">
        <v>106</v>
      </c>
      <c r="R6" s="545" t="s">
        <v>1</v>
      </c>
      <c r="S6" s="98" t="s">
        <v>14</v>
      </c>
      <c r="T6" s="542" t="s">
        <v>15</v>
      </c>
      <c r="U6" s="415" t="s">
        <v>134</v>
      </c>
      <c r="V6" s="100" t="s">
        <v>106</v>
      </c>
      <c r="W6" s="545" t="s">
        <v>1</v>
      </c>
      <c r="X6" s="98" t="s">
        <v>14</v>
      </c>
      <c r="Y6" s="542" t="s">
        <v>15</v>
      </c>
      <c r="Z6" s="388" t="s">
        <v>134</v>
      </c>
      <c r="AA6" s="100" t="s">
        <v>106</v>
      </c>
    </row>
    <row r="7" spans="1:27" ht="23.25" customHeight="1">
      <c r="A7" s="546"/>
      <c r="B7" s="103" t="s">
        <v>16</v>
      </c>
      <c r="C7" s="543"/>
      <c r="D7" s="442" t="s">
        <v>69</v>
      </c>
      <c r="E7" s="105" t="s">
        <v>135</v>
      </c>
      <c r="F7" s="232"/>
      <c r="G7" s="546"/>
      <c r="H7" s="103" t="s">
        <v>16</v>
      </c>
      <c r="I7" s="543"/>
      <c r="J7" s="104" t="s">
        <v>69</v>
      </c>
      <c r="K7" s="105" t="s">
        <v>135</v>
      </c>
      <c r="L7" s="111"/>
      <c r="M7" s="546"/>
      <c r="N7" s="103" t="s">
        <v>16</v>
      </c>
      <c r="O7" s="543"/>
      <c r="P7" s="442" t="s">
        <v>69</v>
      </c>
      <c r="Q7" s="105" t="s">
        <v>135</v>
      </c>
      <c r="R7" s="546"/>
      <c r="S7" s="103" t="s">
        <v>16</v>
      </c>
      <c r="T7" s="543"/>
      <c r="U7" s="416" t="s">
        <v>69</v>
      </c>
      <c r="V7" s="105" t="s">
        <v>135</v>
      </c>
      <c r="W7" s="546"/>
      <c r="X7" s="103" t="s">
        <v>16</v>
      </c>
      <c r="Y7" s="543"/>
      <c r="Z7" s="389" t="s">
        <v>69</v>
      </c>
      <c r="AA7" s="105" t="s">
        <v>135</v>
      </c>
    </row>
    <row r="8" spans="1:27" ht="23.25" customHeight="1">
      <c r="A8" s="106" t="s">
        <v>17</v>
      </c>
      <c r="B8" s="107"/>
      <c r="C8" s="108"/>
      <c r="D8" s="108"/>
      <c r="E8" s="109"/>
      <c r="F8" s="111"/>
      <c r="G8" s="106" t="s">
        <v>17</v>
      </c>
      <c r="H8" s="107"/>
      <c r="I8" s="108"/>
      <c r="J8" s="108"/>
      <c r="K8" s="109"/>
      <c r="L8" s="111"/>
      <c r="M8" s="106" t="s">
        <v>17</v>
      </c>
      <c r="N8" s="107"/>
      <c r="O8" s="108"/>
      <c r="P8" s="108"/>
      <c r="Q8" s="109"/>
      <c r="R8" s="106" t="s">
        <v>17</v>
      </c>
      <c r="S8" s="107"/>
      <c r="T8" s="108"/>
      <c r="U8" s="108"/>
      <c r="V8" s="109"/>
      <c r="W8" s="106" t="s">
        <v>17</v>
      </c>
      <c r="X8" s="107"/>
      <c r="Y8" s="108"/>
      <c r="Z8" s="108"/>
      <c r="AA8" s="109"/>
    </row>
    <row r="9" spans="1:27" ht="23.25" customHeight="1">
      <c r="A9" s="116" t="s">
        <v>18</v>
      </c>
      <c r="B9" s="117" t="s">
        <v>275</v>
      </c>
      <c r="C9" s="112"/>
      <c r="D9" s="112"/>
      <c r="E9" s="111"/>
      <c r="F9" s="111"/>
      <c r="G9" s="116" t="s">
        <v>18</v>
      </c>
      <c r="H9" s="117" t="s">
        <v>275</v>
      </c>
      <c r="I9" s="112"/>
      <c r="J9" s="112"/>
      <c r="K9" s="111"/>
      <c r="L9" s="111"/>
      <c r="M9" s="116" t="s">
        <v>18</v>
      </c>
      <c r="N9" s="117" t="s">
        <v>275</v>
      </c>
      <c r="O9" s="112"/>
      <c r="P9" s="112"/>
      <c r="Q9" s="111"/>
      <c r="R9" s="116" t="s">
        <v>18</v>
      </c>
      <c r="S9" s="117" t="s">
        <v>275</v>
      </c>
      <c r="T9" s="112"/>
      <c r="U9" s="112"/>
      <c r="V9" s="111"/>
      <c r="W9" s="116" t="s">
        <v>18</v>
      </c>
      <c r="X9" s="117" t="s">
        <v>275</v>
      </c>
      <c r="Y9" s="112"/>
      <c r="Z9" s="112"/>
      <c r="AA9" s="111"/>
    </row>
    <row r="10" spans="1:27" ht="23.25" customHeight="1">
      <c r="A10" s="118" t="s">
        <v>20</v>
      </c>
      <c r="B10" s="117" t="s">
        <v>276</v>
      </c>
      <c r="C10" s="112">
        <v>47667</v>
      </c>
      <c r="D10" s="112"/>
      <c r="E10" s="111">
        <v>51249.46</v>
      </c>
      <c r="F10" s="111"/>
      <c r="G10" s="118" t="s">
        <v>20</v>
      </c>
      <c r="H10" s="117" t="s">
        <v>276</v>
      </c>
      <c r="I10" s="112">
        <v>47667</v>
      </c>
      <c r="J10" s="112"/>
      <c r="K10" s="111">
        <v>51249.46</v>
      </c>
      <c r="L10" s="111">
        <f>SUM(J10:K10)</f>
        <v>51249.46</v>
      </c>
      <c r="M10" s="118" t="s">
        <v>20</v>
      </c>
      <c r="N10" s="117" t="s">
        <v>276</v>
      </c>
      <c r="O10" s="112">
        <v>47667</v>
      </c>
      <c r="P10" s="112">
        <v>7104</v>
      </c>
      <c r="Q10" s="111">
        <v>51249.46</v>
      </c>
      <c r="R10" s="118" t="s">
        <v>20</v>
      </c>
      <c r="S10" s="117" t="s">
        <v>276</v>
      </c>
      <c r="T10" s="112">
        <v>47667</v>
      </c>
      <c r="U10" s="112"/>
      <c r="V10" s="111">
        <v>44145.46</v>
      </c>
      <c r="W10" s="118" t="s">
        <v>20</v>
      </c>
      <c r="X10" s="117" t="s">
        <v>276</v>
      </c>
      <c r="Y10" s="112">
        <v>47667</v>
      </c>
      <c r="Z10" s="112">
        <v>13769.38</v>
      </c>
      <c r="AA10" s="111">
        <v>44145.46</v>
      </c>
    </row>
    <row r="11" spans="1:27" ht="23.25" customHeight="1">
      <c r="A11" s="118" t="s">
        <v>21</v>
      </c>
      <c r="B11" s="117" t="s">
        <v>277</v>
      </c>
      <c r="C11" s="112">
        <v>108500</v>
      </c>
      <c r="D11" s="112">
        <v>7611.18</v>
      </c>
      <c r="E11" s="111">
        <v>105538.5</v>
      </c>
      <c r="F11" s="111"/>
      <c r="G11" s="118" t="s">
        <v>21</v>
      </c>
      <c r="H11" s="117" t="s">
        <v>277</v>
      </c>
      <c r="I11" s="112">
        <v>108500</v>
      </c>
      <c r="J11" s="112">
        <v>7611.18</v>
      </c>
      <c r="K11" s="111">
        <v>105538.5</v>
      </c>
      <c r="L11" s="111">
        <f>SUM(J11:K11)</f>
        <v>113149.68</v>
      </c>
      <c r="M11" s="118" t="s">
        <v>21</v>
      </c>
      <c r="N11" s="117" t="s">
        <v>277</v>
      </c>
      <c r="O11" s="112">
        <v>108500</v>
      </c>
      <c r="P11" s="112">
        <v>1697.64</v>
      </c>
      <c r="Q11" s="111">
        <v>97927.32</v>
      </c>
      <c r="R11" s="118" t="s">
        <v>21</v>
      </c>
      <c r="S11" s="117" t="s">
        <v>277</v>
      </c>
      <c r="T11" s="112">
        <v>108500</v>
      </c>
      <c r="U11" s="112">
        <v>4270.42</v>
      </c>
      <c r="V11" s="111">
        <v>96229.68</v>
      </c>
      <c r="W11" s="118" t="s">
        <v>21</v>
      </c>
      <c r="X11" s="117" t="s">
        <v>277</v>
      </c>
      <c r="Y11" s="112">
        <v>108500</v>
      </c>
      <c r="Z11" s="112">
        <v>86376.6</v>
      </c>
      <c r="AA11" s="111">
        <v>91959.26</v>
      </c>
    </row>
    <row r="12" spans="1:27" ht="23.25" customHeight="1">
      <c r="A12" s="118" t="s">
        <v>22</v>
      </c>
      <c r="B12" s="117" t="s">
        <v>278</v>
      </c>
      <c r="C12" s="112">
        <v>3733</v>
      </c>
      <c r="D12" s="112"/>
      <c r="E12" s="111">
        <v>3775</v>
      </c>
      <c r="F12" s="111"/>
      <c r="G12" s="118" t="s">
        <v>22</v>
      </c>
      <c r="H12" s="117" t="s">
        <v>278</v>
      </c>
      <c r="I12" s="112">
        <v>3733</v>
      </c>
      <c r="J12" s="112"/>
      <c r="K12" s="111">
        <v>3775</v>
      </c>
      <c r="L12" s="111">
        <f>SUM(J12:K12)</f>
        <v>3775</v>
      </c>
      <c r="M12" s="118" t="s">
        <v>22</v>
      </c>
      <c r="N12" s="117" t="s">
        <v>278</v>
      </c>
      <c r="O12" s="112">
        <v>3733</v>
      </c>
      <c r="P12" s="112">
        <v>538</v>
      </c>
      <c r="Q12" s="111">
        <v>3775</v>
      </c>
      <c r="R12" s="118" t="s">
        <v>22</v>
      </c>
      <c r="S12" s="117" t="s">
        <v>278</v>
      </c>
      <c r="T12" s="112">
        <v>3733</v>
      </c>
      <c r="U12" s="112"/>
      <c r="V12" s="111">
        <v>3237</v>
      </c>
      <c r="W12" s="118" t="s">
        <v>22</v>
      </c>
      <c r="X12" s="117" t="s">
        <v>278</v>
      </c>
      <c r="Y12" s="112">
        <v>3733</v>
      </c>
      <c r="Z12" s="112">
        <v>2437</v>
      </c>
      <c r="AA12" s="111">
        <v>3237</v>
      </c>
    </row>
    <row r="13" spans="1:27" ht="23.25" customHeight="1">
      <c r="A13" s="116" t="s">
        <v>23</v>
      </c>
      <c r="B13" s="117"/>
      <c r="C13" s="121">
        <f>SUM(C10:C12)</f>
        <v>159900</v>
      </c>
      <c r="D13" s="122">
        <f>SUM(D10:D12)</f>
        <v>7611.18</v>
      </c>
      <c r="E13" s="123">
        <f>SUM(E10:E12)</f>
        <v>160562.96</v>
      </c>
      <c r="F13" s="111"/>
      <c r="G13" s="116" t="s">
        <v>23</v>
      </c>
      <c r="H13" s="117"/>
      <c r="I13" s="121">
        <f>SUM(I10:I12)</f>
        <v>159900</v>
      </c>
      <c r="J13" s="122">
        <f>SUM(J10:J12)</f>
        <v>7611.18</v>
      </c>
      <c r="K13" s="123">
        <f>SUM(K10:K12)</f>
        <v>160562.96</v>
      </c>
      <c r="L13" s="111"/>
      <c r="M13" s="116" t="s">
        <v>23</v>
      </c>
      <c r="N13" s="117"/>
      <c r="O13" s="121">
        <f>SUM(O10:O12)</f>
        <v>159900</v>
      </c>
      <c r="P13" s="122">
        <f>SUM(P10:P12)</f>
        <v>9339.64</v>
      </c>
      <c r="Q13" s="123">
        <f>SUM(Q10:Q12)</f>
        <v>152951.78</v>
      </c>
      <c r="R13" s="116" t="s">
        <v>23</v>
      </c>
      <c r="S13" s="117"/>
      <c r="T13" s="121">
        <f>SUM(T10:T12)</f>
        <v>159900</v>
      </c>
      <c r="U13" s="122">
        <f>SUM(U10:U12)</f>
        <v>4270.42</v>
      </c>
      <c r="V13" s="123">
        <f>SUM(V10:V12)</f>
        <v>143612.13999999998</v>
      </c>
      <c r="W13" s="116" t="s">
        <v>23</v>
      </c>
      <c r="X13" s="117"/>
      <c r="Y13" s="121">
        <f>SUM(Y10:Y12)</f>
        <v>159900</v>
      </c>
      <c r="Z13" s="122">
        <f>SUM(Z10:Z12)</f>
        <v>102582.98000000001</v>
      </c>
      <c r="AA13" s="123">
        <f>SUM(AA10:AA12)</f>
        <v>139341.72</v>
      </c>
    </row>
    <row r="14" spans="1:27" ht="23.25" customHeight="1">
      <c r="A14" s="116" t="s">
        <v>24</v>
      </c>
      <c r="B14" s="117" t="s">
        <v>262</v>
      </c>
      <c r="C14" s="112"/>
      <c r="D14" s="112"/>
      <c r="E14" s="111"/>
      <c r="F14" s="111"/>
      <c r="G14" s="116" t="s">
        <v>24</v>
      </c>
      <c r="H14" s="117" t="s">
        <v>262</v>
      </c>
      <c r="I14" s="112"/>
      <c r="J14" s="112"/>
      <c r="K14" s="111"/>
      <c r="L14" s="111"/>
      <c r="M14" s="116" t="s">
        <v>24</v>
      </c>
      <c r="N14" s="117" t="s">
        <v>262</v>
      </c>
      <c r="O14" s="112"/>
      <c r="P14" s="112"/>
      <c r="Q14" s="111"/>
      <c r="R14" s="116" t="s">
        <v>24</v>
      </c>
      <c r="S14" s="117" t="s">
        <v>262</v>
      </c>
      <c r="T14" s="112"/>
      <c r="U14" s="112"/>
      <c r="V14" s="111"/>
      <c r="W14" s="116" t="s">
        <v>24</v>
      </c>
      <c r="X14" s="117" t="s">
        <v>262</v>
      </c>
      <c r="Y14" s="112"/>
      <c r="Z14" s="112"/>
      <c r="AA14" s="111"/>
    </row>
    <row r="15" spans="1:27" ht="23.25" customHeight="1">
      <c r="A15" s="118" t="s">
        <v>116</v>
      </c>
      <c r="B15" s="117"/>
      <c r="C15" s="112"/>
      <c r="D15" s="112"/>
      <c r="E15" s="111"/>
      <c r="F15" s="111"/>
      <c r="G15" s="118" t="s">
        <v>116</v>
      </c>
      <c r="H15" s="117"/>
      <c r="I15" s="112"/>
      <c r="J15" s="112"/>
      <c r="K15" s="111"/>
      <c r="L15" s="111"/>
      <c r="M15" s="118" t="s">
        <v>116</v>
      </c>
      <c r="N15" s="117"/>
      <c r="O15" s="112"/>
      <c r="P15" s="112"/>
      <c r="Q15" s="111"/>
      <c r="R15" s="118" t="s">
        <v>116</v>
      </c>
      <c r="S15" s="117"/>
      <c r="T15" s="112"/>
      <c r="U15" s="112"/>
      <c r="V15" s="111"/>
      <c r="W15" s="118" t="s">
        <v>116</v>
      </c>
      <c r="X15" s="117"/>
      <c r="Y15" s="112"/>
      <c r="Z15" s="112"/>
      <c r="AA15" s="111"/>
    </row>
    <row r="16" spans="1:27" ht="23.25" customHeight="1">
      <c r="A16" s="118" t="s">
        <v>107</v>
      </c>
      <c r="B16" s="117"/>
      <c r="C16" s="112" t="s">
        <v>10</v>
      </c>
      <c r="D16" s="112"/>
      <c r="E16" s="111"/>
      <c r="F16" s="111"/>
      <c r="G16" s="118" t="s">
        <v>107</v>
      </c>
      <c r="H16" s="117"/>
      <c r="I16" s="112" t="s">
        <v>10</v>
      </c>
      <c r="J16" s="112"/>
      <c r="K16" s="111"/>
      <c r="L16" s="111"/>
      <c r="M16" s="118" t="s">
        <v>107</v>
      </c>
      <c r="N16" s="117"/>
      <c r="O16" s="112" t="s">
        <v>10</v>
      </c>
      <c r="P16" s="112"/>
      <c r="Q16" s="111"/>
      <c r="R16" s="118" t="s">
        <v>107</v>
      </c>
      <c r="S16" s="117"/>
      <c r="T16" s="112" t="s">
        <v>10</v>
      </c>
      <c r="U16" s="112"/>
      <c r="V16" s="111"/>
      <c r="W16" s="118" t="s">
        <v>107</v>
      </c>
      <c r="X16" s="117"/>
      <c r="Y16" s="112" t="s">
        <v>10</v>
      </c>
      <c r="Z16" s="112"/>
      <c r="AA16" s="111"/>
    </row>
    <row r="17" spans="1:27" ht="23.25" customHeight="1">
      <c r="A17" s="118" t="s">
        <v>26</v>
      </c>
      <c r="B17" s="117" t="s">
        <v>279</v>
      </c>
      <c r="C17" s="112">
        <v>700</v>
      </c>
      <c r="D17" s="112">
        <v>19.399999999999999</v>
      </c>
      <c r="E17" s="111">
        <v>523.79999999999995</v>
      </c>
      <c r="F17" s="111"/>
      <c r="G17" s="118" t="s">
        <v>26</v>
      </c>
      <c r="H17" s="117" t="s">
        <v>279</v>
      </c>
      <c r="I17" s="112">
        <v>700</v>
      </c>
      <c r="J17" s="112">
        <v>19.399999999999999</v>
      </c>
      <c r="K17" s="111">
        <v>523.79999999999995</v>
      </c>
      <c r="L17" s="111">
        <f>SUM(J17:K17)</f>
        <v>543.19999999999993</v>
      </c>
      <c r="M17" s="118" t="s">
        <v>26</v>
      </c>
      <c r="N17" s="117" t="s">
        <v>279</v>
      </c>
      <c r="O17" s="112">
        <v>700</v>
      </c>
      <c r="P17" s="112">
        <v>19.399999999999999</v>
      </c>
      <c r="Q17" s="111">
        <v>504.4</v>
      </c>
      <c r="R17" s="118" t="s">
        <v>26</v>
      </c>
      <c r="S17" s="117" t="s">
        <v>279</v>
      </c>
      <c r="T17" s="112">
        <v>700</v>
      </c>
      <c r="U17" s="112">
        <v>446.2</v>
      </c>
      <c r="V17" s="111">
        <v>485</v>
      </c>
      <c r="W17" s="118" t="s">
        <v>26</v>
      </c>
      <c r="X17" s="117" t="s">
        <v>279</v>
      </c>
      <c r="Y17" s="112">
        <v>700</v>
      </c>
      <c r="Z17" s="112">
        <v>38.799999999999997</v>
      </c>
      <c r="AA17" s="111">
        <v>38.799999999999997</v>
      </c>
    </row>
    <row r="18" spans="1:27" ht="23.25" customHeight="1">
      <c r="A18" s="237" t="s">
        <v>89</v>
      </c>
      <c r="B18" s="238" t="s">
        <v>280</v>
      </c>
      <c r="C18" s="111"/>
      <c r="D18" s="111"/>
      <c r="E18" s="111">
        <v>2494</v>
      </c>
      <c r="F18" s="111"/>
      <c r="G18" s="237" t="s">
        <v>89</v>
      </c>
      <c r="H18" s="238" t="s">
        <v>280</v>
      </c>
      <c r="I18" s="111"/>
      <c r="J18" s="111"/>
      <c r="K18" s="111">
        <v>2494</v>
      </c>
      <c r="L18" s="111">
        <f>SUM(J18:K18)</f>
        <v>2494</v>
      </c>
      <c r="M18" s="237" t="s">
        <v>89</v>
      </c>
      <c r="N18" s="238" t="s">
        <v>280</v>
      </c>
      <c r="O18" s="111"/>
      <c r="P18" s="111"/>
      <c r="Q18" s="111">
        <v>2494</v>
      </c>
      <c r="R18" s="237" t="s">
        <v>89</v>
      </c>
      <c r="S18" s="238" t="s">
        <v>280</v>
      </c>
      <c r="T18" s="111"/>
      <c r="U18" s="111"/>
      <c r="V18" s="111">
        <v>2494</v>
      </c>
      <c r="W18" s="237" t="s">
        <v>89</v>
      </c>
      <c r="X18" s="238" t="s">
        <v>280</v>
      </c>
      <c r="Y18" s="111"/>
      <c r="Z18" s="111">
        <v>870</v>
      </c>
      <c r="AA18" s="111">
        <v>2494</v>
      </c>
    </row>
    <row r="19" spans="1:27" ht="23.25" customHeight="1">
      <c r="A19" s="118" t="s">
        <v>183</v>
      </c>
      <c r="B19" s="117" t="s">
        <v>281</v>
      </c>
      <c r="C19" s="112"/>
      <c r="D19" s="112"/>
      <c r="E19" s="111"/>
      <c r="F19" s="111"/>
      <c r="G19" s="118" t="s">
        <v>183</v>
      </c>
      <c r="H19" s="117" t="s">
        <v>281</v>
      </c>
      <c r="I19" s="112"/>
      <c r="J19" s="112"/>
      <c r="K19" s="111"/>
      <c r="L19" s="111"/>
      <c r="M19" s="118" t="s">
        <v>183</v>
      </c>
      <c r="N19" s="117" t="s">
        <v>281</v>
      </c>
      <c r="O19" s="112"/>
      <c r="P19" s="112"/>
      <c r="Q19" s="111"/>
      <c r="R19" s="118" t="s">
        <v>183</v>
      </c>
      <c r="S19" s="117" t="s">
        <v>281</v>
      </c>
      <c r="T19" s="112"/>
      <c r="U19" s="112"/>
      <c r="V19" s="111"/>
      <c r="W19" s="118" t="s">
        <v>183</v>
      </c>
      <c r="X19" s="117" t="s">
        <v>281</v>
      </c>
      <c r="Y19" s="112"/>
      <c r="Z19" s="112"/>
      <c r="AA19" s="111"/>
    </row>
    <row r="20" spans="1:27" ht="23.25" customHeight="1">
      <c r="A20" s="118" t="s">
        <v>282</v>
      </c>
      <c r="B20" s="117" t="s">
        <v>283</v>
      </c>
      <c r="C20" s="112"/>
      <c r="D20" s="112"/>
      <c r="E20" s="111"/>
      <c r="F20" s="111"/>
      <c r="G20" s="118" t="s">
        <v>282</v>
      </c>
      <c r="H20" s="117" t="s">
        <v>283</v>
      </c>
      <c r="I20" s="112"/>
      <c r="J20" s="112"/>
      <c r="K20" s="111"/>
      <c r="L20" s="111"/>
      <c r="M20" s="118" t="s">
        <v>282</v>
      </c>
      <c r="N20" s="117" t="s">
        <v>283</v>
      </c>
      <c r="O20" s="112"/>
      <c r="P20" s="112"/>
      <c r="Q20" s="111"/>
      <c r="R20" s="118" t="s">
        <v>282</v>
      </c>
      <c r="S20" s="117" t="s">
        <v>283</v>
      </c>
      <c r="T20" s="112"/>
      <c r="U20" s="112"/>
      <c r="V20" s="111"/>
      <c r="W20" s="118" t="s">
        <v>282</v>
      </c>
      <c r="X20" s="117" t="s">
        <v>283</v>
      </c>
      <c r="Y20" s="112"/>
      <c r="Z20" s="112"/>
      <c r="AA20" s="111"/>
    </row>
    <row r="21" spans="1:27" ht="23.25" customHeight="1">
      <c r="A21" s="118" t="s">
        <v>136</v>
      </c>
      <c r="B21" s="117" t="s">
        <v>284</v>
      </c>
      <c r="C21" s="112">
        <v>300</v>
      </c>
      <c r="D21" s="112"/>
      <c r="E21" s="111">
        <v>170</v>
      </c>
      <c r="F21" s="111"/>
      <c r="G21" s="118" t="s">
        <v>136</v>
      </c>
      <c r="H21" s="117" t="s">
        <v>284</v>
      </c>
      <c r="I21" s="112">
        <v>300</v>
      </c>
      <c r="J21" s="112"/>
      <c r="K21" s="111">
        <v>170</v>
      </c>
      <c r="L21" s="111">
        <f>SUM(J21:K21)</f>
        <v>170</v>
      </c>
      <c r="M21" s="118" t="s">
        <v>136</v>
      </c>
      <c r="N21" s="117" t="s">
        <v>284</v>
      </c>
      <c r="O21" s="112">
        <v>300</v>
      </c>
      <c r="P21" s="112"/>
      <c r="Q21" s="111">
        <v>170</v>
      </c>
      <c r="R21" s="118" t="s">
        <v>136</v>
      </c>
      <c r="S21" s="117" t="s">
        <v>284</v>
      </c>
      <c r="T21" s="112">
        <v>300</v>
      </c>
      <c r="U21" s="112">
        <v>50</v>
      </c>
      <c r="V21" s="111">
        <v>170</v>
      </c>
      <c r="W21" s="118" t="s">
        <v>136</v>
      </c>
      <c r="X21" s="117" t="s">
        <v>284</v>
      </c>
      <c r="Y21" s="112">
        <v>300</v>
      </c>
      <c r="Z21" s="112">
        <v>20</v>
      </c>
      <c r="AA21" s="111">
        <v>120</v>
      </c>
    </row>
    <row r="22" spans="1:27" ht="23.25" customHeight="1">
      <c r="A22" s="118" t="s">
        <v>137</v>
      </c>
      <c r="B22" s="117" t="s">
        <v>285</v>
      </c>
      <c r="C22" s="112"/>
      <c r="D22" s="112">
        <v>400</v>
      </c>
      <c r="E22" s="111">
        <v>1200</v>
      </c>
      <c r="F22" s="111"/>
      <c r="G22" s="118" t="s">
        <v>137</v>
      </c>
      <c r="H22" s="117" t="s">
        <v>285</v>
      </c>
      <c r="I22" s="112"/>
      <c r="J22" s="112">
        <v>400</v>
      </c>
      <c r="K22" s="111">
        <v>1200</v>
      </c>
      <c r="L22" s="111">
        <f>SUM(J22:K22)</f>
        <v>1600</v>
      </c>
      <c r="M22" s="118" t="s">
        <v>137</v>
      </c>
      <c r="N22" s="117" t="s">
        <v>285</v>
      </c>
      <c r="O22" s="112"/>
      <c r="P22" s="112"/>
      <c r="Q22" s="111">
        <v>800</v>
      </c>
      <c r="R22" s="118" t="s">
        <v>137</v>
      </c>
      <c r="S22" s="117" t="s">
        <v>285</v>
      </c>
      <c r="T22" s="112"/>
      <c r="U22" s="112"/>
      <c r="V22" s="111">
        <v>800</v>
      </c>
      <c r="W22" s="118" t="s">
        <v>137</v>
      </c>
      <c r="X22" s="117" t="s">
        <v>285</v>
      </c>
      <c r="Y22" s="112"/>
      <c r="Z22" s="112"/>
      <c r="AA22" s="111">
        <v>800</v>
      </c>
    </row>
    <row r="23" spans="1:27" ht="23.25" customHeight="1">
      <c r="A23" s="116" t="s">
        <v>27</v>
      </c>
      <c r="B23" s="117"/>
      <c r="C23" s="121">
        <f>SUM(C17:C22)</f>
        <v>1000</v>
      </c>
      <c r="D23" s="122">
        <f>SUM(D15:D22)</f>
        <v>419.4</v>
      </c>
      <c r="E23" s="126">
        <f>SUM(E15:E22)</f>
        <v>4387.8</v>
      </c>
      <c r="F23" s="128"/>
      <c r="G23" s="116" t="s">
        <v>27</v>
      </c>
      <c r="H23" s="117"/>
      <c r="I23" s="121">
        <f>SUM(I17:I22)</f>
        <v>1000</v>
      </c>
      <c r="J23" s="122">
        <f>SUM(J15:J22)</f>
        <v>419.4</v>
      </c>
      <c r="K23" s="126">
        <f>SUM(K15:K22)</f>
        <v>4387.8</v>
      </c>
      <c r="L23" s="111"/>
      <c r="M23" s="116" t="s">
        <v>27</v>
      </c>
      <c r="N23" s="117"/>
      <c r="O23" s="121">
        <f>SUM(O17:O22)</f>
        <v>1000</v>
      </c>
      <c r="P23" s="122">
        <f>SUM(P15:P22)</f>
        <v>19.399999999999999</v>
      </c>
      <c r="Q23" s="126">
        <f>SUM(Q15:Q22)</f>
        <v>3968.4</v>
      </c>
      <c r="R23" s="116" t="s">
        <v>27</v>
      </c>
      <c r="S23" s="117"/>
      <c r="T23" s="121">
        <f>SUM(T17:T22)</f>
        <v>1000</v>
      </c>
      <c r="U23" s="122">
        <f>SUM(U15:U22)</f>
        <v>496.2</v>
      </c>
      <c r="V23" s="126">
        <f>SUM(V15:V22)</f>
        <v>3949</v>
      </c>
      <c r="W23" s="116" t="s">
        <v>27</v>
      </c>
      <c r="X23" s="117"/>
      <c r="Y23" s="121">
        <f>SUM(Y17:Y22)</f>
        <v>1000</v>
      </c>
      <c r="Z23" s="122">
        <f>SUM(Z15:Z22)</f>
        <v>928.8</v>
      </c>
      <c r="AA23" s="126">
        <f>SUM(AA15:AA22)</f>
        <v>3452.8</v>
      </c>
    </row>
    <row r="24" spans="1:27" ht="23.25" customHeight="1">
      <c r="A24" s="116" t="s">
        <v>28</v>
      </c>
      <c r="B24" s="117"/>
      <c r="C24" s="112" t="s">
        <v>103</v>
      </c>
      <c r="D24" s="112"/>
      <c r="E24" s="111"/>
      <c r="F24" s="111"/>
      <c r="G24" s="116" t="s">
        <v>28</v>
      </c>
      <c r="H24" s="117"/>
      <c r="I24" s="112" t="s">
        <v>103</v>
      </c>
      <c r="J24" s="112"/>
      <c r="K24" s="111"/>
      <c r="L24" s="111"/>
      <c r="M24" s="116" t="s">
        <v>28</v>
      </c>
      <c r="N24" s="117"/>
      <c r="O24" s="112" t="s">
        <v>103</v>
      </c>
      <c r="P24" s="112"/>
      <c r="Q24" s="111"/>
      <c r="R24" s="116" t="s">
        <v>28</v>
      </c>
      <c r="S24" s="117"/>
      <c r="T24" s="112" t="s">
        <v>103</v>
      </c>
      <c r="U24" s="112"/>
      <c r="V24" s="111"/>
      <c r="W24" s="116" t="s">
        <v>28</v>
      </c>
      <c r="X24" s="117"/>
      <c r="Y24" s="112" t="s">
        <v>103</v>
      </c>
      <c r="Z24" s="112"/>
      <c r="AA24" s="111"/>
    </row>
    <row r="25" spans="1:27" ht="23.25" customHeight="1">
      <c r="A25" s="118" t="s">
        <v>30</v>
      </c>
      <c r="B25" s="117" t="s">
        <v>287</v>
      </c>
      <c r="C25" s="112" t="s">
        <v>103</v>
      </c>
      <c r="D25" s="112"/>
      <c r="E25" s="111"/>
      <c r="F25" s="111"/>
      <c r="G25" s="118" t="s">
        <v>30</v>
      </c>
      <c r="H25" s="117" t="s">
        <v>287</v>
      </c>
      <c r="I25" s="112" t="s">
        <v>103</v>
      </c>
      <c r="J25" s="112"/>
      <c r="K25" s="111"/>
      <c r="L25" s="111"/>
      <c r="M25" s="118" t="s">
        <v>30</v>
      </c>
      <c r="N25" s="117" t="s">
        <v>287</v>
      </c>
      <c r="O25" s="112" t="s">
        <v>103</v>
      </c>
      <c r="P25" s="112"/>
      <c r="Q25" s="111"/>
      <c r="R25" s="118" t="s">
        <v>30</v>
      </c>
      <c r="S25" s="117" t="s">
        <v>287</v>
      </c>
      <c r="T25" s="112" t="s">
        <v>103</v>
      </c>
      <c r="U25" s="112"/>
      <c r="V25" s="111"/>
      <c r="W25" s="118" t="s">
        <v>30</v>
      </c>
      <c r="X25" s="117" t="s">
        <v>287</v>
      </c>
      <c r="Y25" s="112" t="s">
        <v>103</v>
      </c>
      <c r="Z25" s="112"/>
      <c r="AA25" s="111"/>
    </row>
    <row r="26" spans="1:27" ht="23.25" customHeight="1">
      <c r="A26" s="118" t="s">
        <v>31</v>
      </c>
      <c r="B26" s="117" t="s">
        <v>288</v>
      </c>
      <c r="C26" s="112" t="s">
        <v>103</v>
      </c>
      <c r="D26" s="112"/>
      <c r="E26" s="111"/>
      <c r="F26" s="111"/>
      <c r="G26" s="118" t="s">
        <v>31</v>
      </c>
      <c r="H26" s="117" t="s">
        <v>288</v>
      </c>
      <c r="I26" s="112" t="s">
        <v>103</v>
      </c>
      <c r="J26" s="112"/>
      <c r="K26" s="111"/>
      <c r="L26" s="111"/>
      <c r="M26" s="118" t="s">
        <v>31</v>
      </c>
      <c r="N26" s="117" t="s">
        <v>288</v>
      </c>
      <c r="O26" s="112" t="s">
        <v>103</v>
      </c>
      <c r="P26" s="112"/>
      <c r="Q26" s="111"/>
      <c r="R26" s="118" t="s">
        <v>31</v>
      </c>
      <c r="S26" s="117" t="s">
        <v>288</v>
      </c>
      <c r="T26" s="112" t="s">
        <v>103</v>
      </c>
      <c r="U26" s="112"/>
      <c r="V26" s="111"/>
      <c r="W26" s="118" t="s">
        <v>31</v>
      </c>
      <c r="X26" s="117" t="s">
        <v>288</v>
      </c>
      <c r="Y26" s="112" t="s">
        <v>103</v>
      </c>
      <c r="Z26" s="112"/>
      <c r="AA26" s="111"/>
    </row>
    <row r="27" spans="1:27" ht="23.25" customHeight="1">
      <c r="A27" s="118" t="s">
        <v>32</v>
      </c>
      <c r="B27" s="117" t="s">
        <v>289</v>
      </c>
      <c r="C27" s="112">
        <v>75000</v>
      </c>
      <c r="D27" s="112">
        <v>44791.28</v>
      </c>
      <c r="E27" s="111">
        <v>159649.85</v>
      </c>
      <c r="F27" s="111"/>
      <c r="G27" s="118" t="s">
        <v>32</v>
      </c>
      <c r="H27" s="117" t="s">
        <v>289</v>
      </c>
      <c r="I27" s="112">
        <v>75000</v>
      </c>
      <c r="J27" s="112">
        <v>44791.28</v>
      </c>
      <c r="K27" s="111">
        <v>159649.85</v>
      </c>
      <c r="L27" s="128">
        <f>SUM(J27:K27)</f>
        <v>204441.13</v>
      </c>
      <c r="M27" s="118" t="s">
        <v>32</v>
      </c>
      <c r="N27" s="117" t="s">
        <v>289</v>
      </c>
      <c r="O27" s="112">
        <v>75000</v>
      </c>
      <c r="P27" s="112"/>
      <c r="Q27" s="111">
        <v>114858.57</v>
      </c>
      <c r="R27" s="118" t="s">
        <v>32</v>
      </c>
      <c r="S27" s="117" t="s">
        <v>289</v>
      </c>
      <c r="T27" s="112">
        <v>75000</v>
      </c>
      <c r="U27" s="112"/>
      <c r="V27" s="111">
        <v>114858.57</v>
      </c>
      <c r="W27" s="118" t="s">
        <v>32</v>
      </c>
      <c r="X27" s="117" t="s">
        <v>289</v>
      </c>
      <c r="Y27" s="112">
        <v>75000</v>
      </c>
      <c r="Z27" s="112">
        <v>45519.43</v>
      </c>
      <c r="AA27" s="111">
        <v>114858.57</v>
      </c>
    </row>
    <row r="28" spans="1:27" ht="23.25" customHeight="1">
      <c r="A28" s="118" t="s">
        <v>33</v>
      </c>
      <c r="B28" s="117" t="s">
        <v>290</v>
      </c>
      <c r="C28" s="112" t="s">
        <v>103</v>
      </c>
      <c r="D28" s="112"/>
      <c r="E28" s="111"/>
      <c r="F28" s="111"/>
      <c r="G28" s="118" t="s">
        <v>33</v>
      </c>
      <c r="H28" s="117" t="s">
        <v>290</v>
      </c>
      <c r="I28" s="112" t="s">
        <v>103</v>
      </c>
      <c r="J28" s="112"/>
      <c r="K28" s="111"/>
      <c r="L28" s="111"/>
      <c r="M28" s="118" t="s">
        <v>33</v>
      </c>
      <c r="N28" s="117" t="s">
        <v>290</v>
      </c>
      <c r="O28" s="112" t="s">
        <v>103</v>
      </c>
      <c r="P28" s="112"/>
      <c r="Q28" s="111"/>
      <c r="R28" s="118" t="s">
        <v>33</v>
      </c>
      <c r="S28" s="117" t="s">
        <v>290</v>
      </c>
      <c r="T28" s="112" t="s">
        <v>103</v>
      </c>
      <c r="U28" s="112"/>
      <c r="V28" s="111"/>
      <c r="W28" s="118" t="s">
        <v>33</v>
      </c>
      <c r="X28" s="117" t="s">
        <v>290</v>
      </c>
      <c r="Y28" s="112" t="s">
        <v>103</v>
      </c>
      <c r="Z28" s="112"/>
      <c r="AA28" s="111"/>
    </row>
    <row r="29" spans="1:27" ht="23.25" customHeight="1">
      <c r="A29" s="118" t="s">
        <v>286</v>
      </c>
      <c r="B29" s="117" t="s">
        <v>291</v>
      </c>
      <c r="C29" s="112" t="s">
        <v>103</v>
      </c>
      <c r="D29" s="112"/>
      <c r="E29" s="111"/>
      <c r="F29" s="111"/>
      <c r="G29" s="118" t="s">
        <v>286</v>
      </c>
      <c r="H29" s="117" t="s">
        <v>291</v>
      </c>
      <c r="I29" s="112" t="s">
        <v>103</v>
      </c>
      <c r="J29" s="112"/>
      <c r="K29" s="111"/>
      <c r="L29" s="111"/>
      <c r="M29" s="118" t="s">
        <v>286</v>
      </c>
      <c r="N29" s="117" t="s">
        <v>291</v>
      </c>
      <c r="O29" s="112" t="s">
        <v>103</v>
      </c>
      <c r="P29" s="112"/>
      <c r="Q29" s="111"/>
      <c r="R29" s="118" t="s">
        <v>286</v>
      </c>
      <c r="S29" s="117" t="s">
        <v>291</v>
      </c>
      <c r="T29" s="112" t="s">
        <v>103</v>
      </c>
      <c r="U29" s="112"/>
      <c r="V29" s="111"/>
      <c r="W29" s="118" t="s">
        <v>286</v>
      </c>
      <c r="X29" s="117" t="s">
        <v>291</v>
      </c>
      <c r="Y29" s="112" t="s">
        <v>103</v>
      </c>
      <c r="Z29" s="112"/>
      <c r="AA29" s="111"/>
    </row>
    <row r="30" spans="1:27" ht="23.25" customHeight="1">
      <c r="A30" s="129" t="s">
        <v>27</v>
      </c>
      <c r="B30" s="434"/>
      <c r="C30" s="121">
        <f>SUM(C27:C29)</f>
        <v>75000</v>
      </c>
      <c r="D30" s="122">
        <f>SUM(D27:D29)</f>
        <v>44791.28</v>
      </c>
      <c r="E30" s="126">
        <f>SUM(E24:E29)</f>
        <v>159649.85</v>
      </c>
      <c r="F30" s="128"/>
      <c r="G30" s="129" t="s">
        <v>27</v>
      </c>
      <c r="H30" s="130"/>
      <c r="I30" s="121">
        <f>SUM(I27:I29)</f>
        <v>75000</v>
      </c>
      <c r="J30" s="122">
        <f>SUM(J27:J29)</f>
        <v>44791.28</v>
      </c>
      <c r="K30" s="126">
        <f>SUM(K24:K29)</f>
        <v>159649.85</v>
      </c>
      <c r="L30" s="111"/>
      <c r="M30" s="129" t="s">
        <v>27</v>
      </c>
      <c r="N30" s="434"/>
      <c r="O30" s="121">
        <f>SUM(O27:O29)</f>
        <v>75000</v>
      </c>
      <c r="P30" s="122">
        <f>SUM(P27:P29)</f>
        <v>0</v>
      </c>
      <c r="Q30" s="126">
        <f>SUM(Q24:Q29)</f>
        <v>114858.57</v>
      </c>
      <c r="R30" s="129" t="s">
        <v>27</v>
      </c>
      <c r="S30" s="406"/>
      <c r="T30" s="121">
        <f>SUM(T27:T29)</f>
        <v>75000</v>
      </c>
      <c r="U30" s="122">
        <f>SUM(U27:U29)</f>
        <v>0</v>
      </c>
      <c r="V30" s="126">
        <f>SUM(V24:V29)</f>
        <v>114858.57</v>
      </c>
      <c r="W30" s="129" t="s">
        <v>27</v>
      </c>
      <c r="X30" s="386"/>
      <c r="Y30" s="121">
        <f>SUM(Y27:Y29)</f>
        <v>75000</v>
      </c>
      <c r="Z30" s="122">
        <f>SUM(Z27:Z29)</f>
        <v>45519.43</v>
      </c>
      <c r="AA30" s="126">
        <f>SUM(AA24:AA29)</f>
        <v>114858.57</v>
      </c>
    </row>
    <row r="31" spans="1:27" ht="23.25" customHeight="1">
      <c r="A31" s="131"/>
      <c r="B31" s="120"/>
      <c r="C31" s="125"/>
      <c r="D31" s="125"/>
      <c r="E31" s="127"/>
      <c r="F31" s="127"/>
      <c r="G31" s="131"/>
      <c r="H31" s="120"/>
      <c r="I31" s="125"/>
      <c r="J31" s="125"/>
      <c r="K31" s="127"/>
      <c r="L31" s="111"/>
      <c r="M31" s="131"/>
      <c r="N31" s="120"/>
      <c r="O31" s="125"/>
      <c r="P31" s="125"/>
      <c r="Q31" s="127"/>
      <c r="R31" s="131"/>
      <c r="S31" s="120"/>
      <c r="T31" s="125"/>
      <c r="U31" s="125"/>
      <c r="V31" s="127"/>
      <c r="W31" s="131"/>
      <c r="X31" s="120"/>
      <c r="Y31" s="125"/>
      <c r="Z31" s="125"/>
      <c r="AA31" s="127"/>
    </row>
    <row r="32" spans="1:27" ht="23.25" customHeight="1">
      <c r="A32" s="131"/>
      <c r="B32" s="120"/>
      <c r="C32" s="125"/>
      <c r="D32" s="125"/>
      <c r="E32" s="127"/>
      <c r="F32" s="127"/>
      <c r="G32" s="131"/>
      <c r="H32" s="120"/>
      <c r="I32" s="125"/>
      <c r="J32" s="125"/>
      <c r="K32" s="127"/>
      <c r="L32" s="111"/>
      <c r="M32" s="131"/>
      <c r="N32" s="120"/>
      <c r="O32" s="125"/>
      <c r="P32" s="125"/>
      <c r="Q32" s="127"/>
      <c r="R32" s="131"/>
      <c r="S32" s="120"/>
      <c r="T32" s="125"/>
      <c r="U32" s="125"/>
      <c r="V32" s="127"/>
      <c r="W32" s="131"/>
      <c r="X32" s="120"/>
      <c r="Y32" s="125"/>
      <c r="Z32" s="125"/>
      <c r="AA32" s="127"/>
    </row>
    <row r="33" spans="1:27" ht="23.25" customHeight="1">
      <c r="A33" s="131"/>
      <c r="B33" s="120"/>
      <c r="C33" s="125"/>
      <c r="D33" s="125"/>
      <c r="E33" s="127"/>
      <c r="F33" s="127"/>
      <c r="G33" s="131"/>
      <c r="H33" s="120"/>
      <c r="I33" s="125"/>
      <c r="J33" s="125"/>
      <c r="K33" s="127"/>
      <c r="L33" s="111"/>
      <c r="M33" s="131"/>
      <c r="N33" s="120"/>
      <c r="O33" s="125"/>
      <c r="P33" s="125"/>
      <c r="Q33" s="127"/>
      <c r="R33" s="131"/>
      <c r="S33" s="120"/>
      <c r="T33" s="125"/>
      <c r="U33" s="125"/>
      <c r="V33" s="127"/>
      <c r="W33" s="131"/>
      <c r="X33" s="120"/>
      <c r="Y33" s="125"/>
      <c r="Z33" s="125"/>
      <c r="AA33" s="127"/>
    </row>
    <row r="34" spans="1:27" ht="23.25" customHeight="1">
      <c r="A34" s="131"/>
      <c r="B34" s="120"/>
      <c r="C34" s="125"/>
      <c r="D34" s="125"/>
      <c r="E34" s="127"/>
      <c r="F34" s="127"/>
      <c r="G34" s="131"/>
      <c r="H34" s="120"/>
      <c r="I34" s="125"/>
      <c r="J34" s="125"/>
      <c r="K34" s="127"/>
      <c r="L34" s="128"/>
      <c r="M34" s="131"/>
      <c r="N34" s="120"/>
      <c r="O34" s="125"/>
      <c r="P34" s="125"/>
      <c r="Q34" s="127"/>
      <c r="R34" s="131"/>
      <c r="S34" s="120"/>
      <c r="T34" s="125"/>
      <c r="U34" s="125"/>
      <c r="V34" s="127"/>
      <c r="W34" s="131"/>
      <c r="X34" s="120"/>
      <c r="Y34" s="125"/>
      <c r="Z34" s="125"/>
      <c r="AA34" s="127"/>
    </row>
    <row r="35" spans="1:27" ht="23.25" customHeight="1">
      <c r="A35" s="131"/>
      <c r="B35" s="120"/>
      <c r="C35" s="125"/>
      <c r="D35" s="125"/>
      <c r="E35" s="127"/>
      <c r="F35" s="127"/>
      <c r="G35" s="131"/>
      <c r="H35" s="120"/>
      <c r="I35" s="125"/>
      <c r="J35" s="125"/>
      <c r="K35" s="127"/>
      <c r="L35" s="127"/>
      <c r="M35" s="131"/>
      <c r="N35" s="120"/>
      <c r="O35" s="125"/>
      <c r="P35" s="125"/>
      <c r="Q35" s="127"/>
      <c r="R35" s="131"/>
      <c r="S35" s="120"/>
      <c r="T35" s="125"/>
      <c r="U35" s="125"/>
      <c r="V35" s="127"/>
      <c r="W35" s="131"/>
      <c r="X35" s="120"/>
      <c r="Y35" s="125"/>
      <c r="Z35" s="125"/>
      <c r="AA35" s="127"/>
    </row>
    <row r="36" spans="1:27" ht="23.25" customHeight="1">
      <c r="A36" s="131"/>
      <c r="B36" s="120"/>
      <c r="C36" s="125"/>
      <c r="D36" s="125"/>
      <c r="E36" s="127"/>
      <c r="F36" s="127"/>
      <c r="G36" s="131"/>
      <c r="H36" s="120"/>
      <c r="I36" s="125"/>
      <c r="J36" s="125"/>
      <c r="K36" s="127"/>
      <c r="L36" s="127"/>
      <c r="M36" s="131"/>
      <c r="N36" s="120"/>
      <c r="O36" s="125"/>
      <c r="P36" s="125"/>
      <c r="Q36" s="127"/>
      <c r="R36" s="131"/>
      <c r="S36" s="120"/>
      <c r="T36" s="125"/>
      <c r="U36" s="125"/>
      <c r="V36" s="127"/>
      <c r="W36" s="131"/>
      <c r="X36" s="120"/>
      <c r="Y36" s="125"/>
      <c r="Z36" s="125"/>
      <c r="AA36" s="127"/>
    </row>
    <row r="37" spans="1:27" ht="26.25" customHeight="1">
      <c r="A37" s="131"/>
      <c r="B37" s="120"/>
      <c r="C37" s="125"/>
      <c r="D37" s="125"/>
      <c r="E37" s="127"/>
      <c r="F37" s="127"/>
      <c r="G37" s="131"/>
      <c r="H37" s="120"/>
      <c r="I37" s="125"/>
      <c r="J37" s="125"/>
      <c r="K37" s="127"/>
      <c r="L37" s="133"/>
      <c r="M37" s="131"/>
      <c r="N37" s="120"/>
      <c r="O37" s="125"/>
      <c r="P37" s="125"/>
      <c r="Q37" s="127"/>
      <c r="R37" s="131"/>
      <c r="S37" s="120"/>
      <c r="T37" s="125"/>
      <c r="U37" s="125"/>
      <c r="V37" s="127"/>
      <c r="W37" s="131"/>
      <c r="X37" s="120"/>
      <c r="Y37" s="125"/>
      <c r="Z37" s="125"/>
      <c r="AA37" s="127"/>
    </row>
    <row r="38" spans="1:27" ht="26.25" customHeight="1">
      <c r="A38" s="544" t="s">
        <v>34</v>
      </c>
      <c r="B38" s="544"/>
      <c r="C38" s="544"/>
      <c r="D38" s="544"/>
      <c r="E38" s="544"/>
      <c r="F38" s="133"/>
      <c r="G38" s="544" t="s">
        <v>34</v>
      </c>
      <c r="H38" s="544"/>
      <c r="I38" s="544"/>
      <c r="J38" s="544"/>
      <c r="K38" s="544"/>
      <c r="L38" s="305"/>
      <c r="M38" s="544" t="s">
        <v>34</v>
      </c>
      <c r="N38" s="544"/>
      <c r="O38" s="544"/>
      <c r="P38" s="544"/>
      <c r="Q38" s="544"/>
      <c r="R38" s="544" t="s">
        <v>34</v>
      </c>
      <c r="S38" s="544"/>
      <c r="T38" s="544"/>
      <c r="U38" s="544"/>
      <c r="V38" s="544"/>
      <c r="W38" s="544" t="s">
        <v>34</v>
      </c>
      <c r="X38" s="544"/>
      <c r="Y38" s="544"/>
      <c r="Z38" s="544"/>
      <c r="AA38" s="544"/>
    </row>
    <row r="39" spans="1:27" ht="26.25" customHeight="1">
      <c r="A39" s="545" t="s">
        <v>1</v>
      </c>
      <c r="B39" s="135" t="s">
        <v>14</v>
      </c>
      <c r="C39" s="542" t="s">
        <v>15</v>
      </c>
      <c r="D39" s="441" t="s">
        <v>134</v>
      </c>
      <c r="E39" s="100" t="s">
        <v>106</v>
      </c>
      <c r="F39" s="232"/>
      <c r="G39" s="545" t="s">
        <v>1</v>
      </c>
      <c r="H39" s="135" t="s">
        <v>14</v>
      </c>
      <c r="I39" s="542" t="s">
        <v>15</v>
      </c>
      <c r="J39" s="99" t="s">
        <v>134</v>
      </c>
      <c r="K39" s="100" t="s">
        <v>106</v>
      </c>
      <c r="L39" s="305"/>
      <c r="M39" s="545" t="s">
        <v>1</v>
      </c>
      <c r="N39" s="135" t="s">
        <v>14</v>
      </c>
      <c r="O39" s="542" t="s">
        <v>15</v>
      </c>
      <c r="P39" s="441" t="s">
        <v>134</v>
      </c>
      <c r="Q39" s="100" t="s">
        <v>106</v>
      </c>
      <c r="R39" s="545" t="s">
        <v>1</v>
      </c>
      <c r="S39" s="135" t="s">
        <v>14</v>
      </c>
      <c r="T39" s="542" t="s">
        <v>15</v>
      </c>
      <c r="U39" s="415" t="s">
        <v>134</v>
      </c>
      <c r="V39" s="100" t="s">
        <v>106</v>
      </c>
      <c r="W39" s="545" t="s">
        <v>1</v>
      </c>
      <c r="X39" s="135" t="s">
        <v>14</v>
      </c>
      <c r="Y39" s="542" t="s">
        <v>15</v>
      </c>
      <c r="Z39" s="388" t="s">
        <v>134</v>
      </c>
      <c r="AA39" s="100" t="s">
        <v>106</v>
      </c>
    </row>
    <row r="40" spans="1:27" ht="26.25" customHeight="1">
      <c r="A40" s="546"/>
      <c r="B40" s="136" t="s">
        <v>16</v>
      </c>
      <c r="C40" s="543"/>
      <c r="D40" s="442" t="s">
        <v>69</v>
      </c>
      <c r="E40" s="105" t="s">
        <v>135</v>
      </c>
      <c r="F40" s="232"/>
      <c r="G40" s="546"/>
      <c r="H40" s="136" t="s">
        <v>16</v>
      </c>
      <c r="I40" s="543"/>
      <c r="J40" s="104" t="s">
        <v>69</v>
      </c>
      <c r="K40" s="105" t="s">
        <v>135</v>
      </c>
      <c r="L40" s="111"/>
      <c r="M40" s="546"/>
      <c r="N40" s="136" t="s">
        <v>16</v>
      </c>
      <c r="O40" s="543"/>
      <c r="P40" s="442" t="s">
        <v>69</v>
      </c>
      <c r="Q40" s="105" t="s">
        <v>135</v>
      </c>
      <c r="R40" s="546"/>
      <c r="S40" s="136" t="s">
        <v>16</v>
      </c>
      <c r="T40" s="543"/>
      <c r="U40" s="416" t="s">
        <v>69</v>
      </c>
      <c r="V40" s="105" t="s">
        <v>135</v>
      </c>
      <c r="W40" s="546"/>
      <c r="X40" s="136" t="s">
        <v>16</v>
      </c>
      <c r="Y40" s="543"/>
      <c r="Z40" s="389" t="s">
        <v>69</v>
      </c>
      <c r="AA40" s="105" t="s">
        <v>135</v>
      </c>
    </row>
    <row r="41" spans="1:27" ht="26.25" customHeight="1">
      <c r="A41" s="106" t="s">
        <v>35</v>
      </c>
      <c r="B41" s="107" t="s">
        <v>292</v>
      </c>
      <c r="C41" s="108" t="s">
        <v>10</v>
      </c>
      <c r="D41" s="108"/>
      <c r="E41" s="109" t="s">
        <v>103</v>
      </c>
      <c r="F41" s="111"/>
      <c r="G41" s="106" t="s">
        <v>35</v>
      </c>
      <c r="H41" s="107" t="s">
        <v>292</v>
      </c>
      <c r="I41" s="108" t="s">
        <v>10</v>
      </c>
      <c r="J41" s="108"/>
      <c r="K41" s="109" t="s">
        <v>103</v>
      </c>
      <c r="L41" s="111"/>
      <c r="M41" s="106" t="s">
        <v>35</v>
      </c>
      <c r="N41" s="107" t="s">
        <v>292</v>
      </c>
      <c r="O41" s="108" t="s">
        <v>10</v>
      </c>
      <c r="P41" s="108"/>
      <c r="Q41" s="109" t="s">
        <v>103</v>
      </c>
      <c r="R41" s="106" t="s">
        <v>35</v>
      </c>
      <c r="S41" s="107" t="s">
        <v>292</v>
      </c>
      <c r="T41" s="108" t="s">
        <v>10</v>
      </c>
      <c r="U41" s="108"/>
      <c r="V41" s="109" t="s">
        <v>103</v>
      </c>
      <c r="W41" s="106" t="s">
        <v>35</v>
      </c>
      <c r="X41" s="107" t="s">
        <v>292</v>
      </c>
      <c r="Y41" s="108" t="s">
        <v>10</v>
      </c>
      <c r="Z41" s="108"/>
      <c r="AA41" s="109" t="s">
        <v>103</v>
      </c>
    </row>
    <row r="42" spans="1:27" ht="23.25" customHeight="1">
      <c r="A42" s="118" t="s">
        <v>36</v>
      </c>
      <c r="B42" s="117" t="s">
        <v>293</v>
      </c>
      <c r="C42" s="112" t="s">
        <v>10</v>
      </c>
      <c r="D42" s="112"/>
      <c r="E42" s="111" t="s">
        <v>103</v>
      </c>
      <c r="F42" s="111"/>
      <c r="G42" s="118" t="s">
        <v>36</v>
      </c>
      <c r="H42" s="117" t="s">
        <v>293</v>
      </c>
      <c r="I42" s="112" t="s">
        <v>10</v>
      </c>
      <c r="J42" s="112"/>
      <c r="K42" s="111" t="s">
        <v>103</v>
      </c>
      <c r="L42" s="111"/>
      <c r="M42" s="118" t="s">
        <v>36</v>
      </c>
      <c r="N42" s="117" t="s">
        <v>293</v>
      </c>
      <c r="O42" s="112" t="s">
        <v>10</v>
      </c>
      <c r="P42" s="112"/>
      <c r="Q42" s="111" t="s">
        <v>103</v>
      </c>
      <c r="R42" s="118" t="s">
        <v>36</v>
      </c>
      <c r="S42" s="117" t="s">
        <v>293</v>
      </c>
      <c r="T42" s="112" t="s">
        <v>10</v>
      </c>
      <c r="U42" s="112"/>
      <c r="V42" s="111" t="s">
        <v>103</v>
      </c>
      <c r="W42" s="118" t="s">
        <v>36</v>
      </c>
      <c r="X42" s="117" t="s">
        <v>293</v>
      </c>
      <c r="Y42" s="112" t="s">
        <v>10</v>
      </c>
      <c r="Z42" s="112"/>
      <c r="AA42" s="111" t="s">
        <v>103</v>
      </c>
    </row>
    <row r="43" spans="1:27" ht="23.25" customHeight="1">
      <c r="A43" s="118" t="s">
        <v>37</v>
      </c>
      <c r="B43" s="117" t="s">
        <v>294</v>
      </c>
      <c r="C43" s="112"/>
      <c r="D43" s="112"/>
      <c r="E43" s="111"/>
      <c r="F43" s="111"/>
      <c r="G43" s="118" t="s">
        <v>37</v>
      </c>
      <c r="H43" s="117" t="s">
        <v>294</v>
      </c>
      <c r="I43" s="112"/>
      <c r="J43" s="112"/>
      <c r="K43" s="111"/>
      <c r="L43" s="111"/>
      <c r="M43" s="118" t="s">
        <v>37</v>
      </c>
      <c r="N43" s="117" t="s">
        <v>294</v>
      </c>
      <c r="O43" s="112"/>
      <c r="P43" s="112"/>
      <c r="Q43" s="111"/>
      <c r="R43" s="118" t="s">
        <v>37</v>
      </c>
      <c r="S43" s="117" t="s">
        <v>294</v>
      </c>
      <c r="T43" s="112"/>
      <c r="U43" s="112"/>
      <c r="V43" s="111"/>
      <c r="W43" s="118" t="s">
        <v>37</v>
      </c>
      <c r="X43" s="117" t="s">
        <v>294</v>
      </c>
      <c r="Y43" s="112"/>
      <c r="Z43" s="112"/>
      <c r="AA43" s="111"/>
    </row>
    <row r="44" spans="1:27" ht="23.25" customHeight="1">
      <c r="A44" s="118" t="s">
        <v>38</v>
      </c>
      <c r="B44" s="117"/>
      <c r="C44" s="112" t="s">
        <v>10</v>
      </c>
      <c r="D44" s="112"/>
      <c r="E44" s="111" t="s">
        <v>103</v>
      </c>
      <c r="F44" s="111"/>
      <c r="G44" s="118" t="s">
        <v>38</v>
      </c>
      <c r="H44" s="117"/>
      <c r="I44" s="112" t="s">
        <v>10</v>
      </c>
      <c r="J44" s="112"/>
      <c r="K44" s="111" t="s">
        <v>103</v>
      </c>
      <c r="L44" s="111"/>
      <c r="M44" s="118" t="s">
        <v>38</v>
      </c>
      <c r="N44" s="117"/>
      <c r="O44" s="112" t="s">
        <v>10</v>
      </c>
      <c r="P44" s="112"/>
      <c r="Q44" s="111" t="s">
        <v>103</v>
      </c>
      <c r="R44" s="118" t="s">
        <v>38</v>
      </c>
      <c r="S44" s="117"/>
      <c r="T44" s="112" t="s">
        <v>10</v>
      </c>
      <c r="U44" s="112"/>
      <c r="V44" s="111" t="s">
        <v>103</v>
      </c>
      <c r="W44" s="118" t="s">
        <v>38</v>
      </c>
      <c r="X44" s="117"/>
      <c r="Y44" s="112" t="s">
        <v>10</v>
      </c>
      <c r="Z44" s="112"/>
      <c r="AA44" s="111" t="s">
        <v>103</v>
      </c>
    </row>
    <row r="45" spans="1:27" ht="23.25" customHeight="1">
      <c r="A45" s="118" t="s">
        <v>297</v>
      </c>
      <c r="B45" s="117" t="s">
        <v>298</v>
      </c>
      <c r="C45" s="112" t="s">
        <v>10</v>
      </c>
      <c r="D45" s="112"/>
      <c r="E45" s="111" t="s">
        <v>10</v>
      </c>
      <c r="F45" s="111"/>
      <c r="G45" s="118" t="s">
        <v>297</v>
      </c>
      <c r="H45" s="117" t="s">
        <v>298</v>
      </c>
      <c r="I45" s="112" t="s">
        <v>10</v>
      </c>
      <c r="J45" s="112"/>
      <c r="K45" s="111" t="s">
        <v>10</v>
      </c>
      <c r="L45" s="111"/>
      <c r="M45" s="118" t="s">
        <v>297</v>
      </c>
      <c r="N45" s="117" t="s">
        <v>298</v>
      </c>
      <c r="O45" s="112" t="s">
        <v>10</v>
      </c>
      <c r="P45" s="112"/>
      <c r="Q45" s="111" t="s">
        <v>10</v>
      </c>
      <c r="R45" s="118" t="s">
        <v>297</v>
      </c>
      <c r="S45" s="117" t="s">
        <v>298</v>
      </c>
      <c r="T45" s="112" t="s">
        <v>10</v>
      </c>
      <c r="U45" s="112"/>
      <c r="V45" s="111" t="s">
        <v>10</v>
      </c>
      <c r="W45" s="118" t="s">
        <v>297</v>
      </c>
      <c r="X45" s="117" t="s">
        <v>298</v>
      </c>
      <c r="Y45" s="112" t="s">
        <v>10</v>
      </c>
      <c r="Z45" s="112"/>
      <c r="AA45" s="111" t="s">
        <v>10</v>
      </c>
    </row>
    <row r="46" spans="1:27" ht="23.25" customHeight="1">
      <c r="A46" s="118" t="s">
        <v>295</v>
      </c>
      <c r="B46" s="117" t="s">
        <v>296</v>
      </c>
      <c r="C46" s="112" t="s">
        <v>103</v>
      </c>
      <c r="D46" s="112"/>
      <c r="E46" s="111" t="s">
        <v>103</v>
      </c>
      <c r="F46" s="111"/>
      <c r="G46" s="118" t="s">
        <v>295</v>
      </c>
      <c r="H46" s="117" t="s">
        <v>296</v>
      </c>
      <c r="I46" s="112" t="s">
        <v>103</v>
      </c>
      <c r="J46" s="112"/>
      <c r="K46" s="111" t="s">
        <v>103</v>
      </c>
      <c r="L46" s="128"/>
      <c r="M46" s="118" t="s">
        <v>295</v>
      </c>
      <c r="N46" s="117" t="s">
        <v>296</v>
      </c>
      <c r="O46" s="112" t="s">
        <v>103</v>
      </c>
      <c r="P46" s="112"/>
      <c r="Q46" s="111" t="s">
        <v>103</v>
      </c>
      <c r="R46" s="118" t="s">
        <v>295</v>
      </c>
      <c r="S46" s="117" t="s">
        <v>296</v>
      </c>
      <c r="T46" s="112" t="s">
        <v>103</v>
      </c>
      <c r="U46" s="112"/>
      <c r="V46" s="111" t="s">
        <v>103</v>
      </c>
      <c r="W46" s="118" t="s">
        <v>295</v>
      </c>
      <c r="X46" s="117" t="s">
        <v>296</v>
      </c>
      <c r="Y46" s="112" t="s">
        <v>103</v>
      </c>
      <c r="Z46" s="112"/>
      <c r="AA46" s="111" t="s">
        <v>103</v>
      </c>
    </row>
    <row r="47" spans="1:27" ht="23.25" customHeight="1">
      <c r="A47" s="116" t="s">
        <v>27</v>
      </c>
      <c r="B47" s="117"/>
      <c r="C47" s="121" t="s">
        <v>10</v>
      </c>
      <c r="D47" s="122"/>
      <c r="E47" s="126"/>
      <c r="F47" s="128"/>
      <c r="G47" s="116" t="s">
        <v>27</v>
      </c>
      <c r="H47" s="117"/>
      <c r="I47" s="121" t="s">
        <v>10</v>
      </c>
      <c r="J47" s="122"/>
      <c r="K47" s="126"/>
      <c r="L47" s="111"/>
      <c r="M47" s="116" t="s">
        <v>27</v>
      </c>
      <c r="N47" s="117"/>
      <c r="O47" s="121" t="s">
        <v>10</v>
      </c>
      <c r="P47" s="122"/>
      <c r="Q47" s="126"/>
      <c r="R47" s="116" t="s">
        <v>27</v>
      </c>
      <c r="S47" s="117"/>
      <c r="T47" s="121" t="s">
        <v>10</v>
      </c>
      <c r="U47" s="122"/>
      <c r="V47" s="126"/>
      <c r="W47" s="116" t="s">
        <v>27</v>
      </c>
      <c r="X47" s="117"/>
      <c r="Y47" s="121" t="s">
        <v>10</v>
      </c>
      <c r="Z47" s="122"/>
      <c r="AA47" s="126"/>
    </row>
    <row r="48" spans="1:27" ht="23.25" customHeight="1">
      <c r="A48" s="116" t="s">
        <v>39</v>
      </c>
      <c r="B48" s="117" t="s">
        <v>264</v>
      </c>
      <c r="C48" s="112"/>
      <c r="D48" s="112"/>
      <c r="E48" s="111"/>
      <c r="F48" s="111"/>
      <c r="G48" s="116" t="s">
        <v>39</v>
      </c>
      <c r="H48" s="117" t="s">
        <v>264</v>
      </c>
      <c r="I48" s="112"/>
      <c r="J48" s="112"/>
      <c r="K48" s="111"/>
      <c r="L48" s="111"/>
      <c r="M48" s="116" t="s">
        <v>39</v>
      </c>
      <c r="N48" s="117" t="s">
        <v>264</v>
      </c>
      <c r="O48" s="112"/>
      <c r="P48" s="112"/>
      <c r="Q48" s="111"/>
      <c r="R48" s="116" t="s">
        <v>39</v>
      </c>
      <c r="S48" s="117" t="s">
        <v>264</v>
      </c>
      <c r="T48" s="112"/>
      <c r="U48" s="112"/>
      <c r="V48" s="111"/>
      <c r="W48" s="116" t="s">
        <v>39</v>
      </c>
      <c r="X48" s="117" t="s">
        <v>264</v>
      </c>
      <c r="Y48" s="112"/>
      <c r="Z48" s="112"/>
      <c r="AA48" s="111"/>
    </row>
    <row r="49" spans="1:27" ht="23.25" customHeight="1">
      <c r="A49" s="118" t="s">
        <v>41</v>
      </c>
      <c r="B49" s="117" t="s">
        <v>299</v>
      </c>
      <c r="C49" s="112" t="s">
        <v>103</v>
      </c>
      <c r="D49" s="112"/>
      <c r="E49" s="111" t="s">
        <v>103</v>
      </c>
      <c r="F49" s="111"/>
      <c r="G49" s="118" t="s">
        <v>41</v>
      </c>
      <c r="H49" s="117" t="s">
        <v>299</v>
      </c>
      <c r="I49" s="112" t="s">
        <v>103</v>
      </c>
      <c r="J49" s="112"/>
      <c r="K49" s="111" t="s">
        <v>103</v>
      </c>
      <c r="L49" s="111"/>
      <c r="M49" s="118" t="s">
        <v>41</v>
      </c>
      <c r="N49" s="117" t="s">
        <v>299</v>
      </c>
      <c r="O49" s="112" t="s">
        <v>103</v>
      </c>
      <c r="P49" s="112"/>
      <c r="Q49" s="111" t="s">
        <v>103</v>
      </c>
      <c r="R49" s="118" t="s">
        <v>41</v>
      </c>
      <c r="S49" s="117" t="s">
        <v>299</v>
      </c>
      <c r="T49" s="112" t="s">
        <v>103</v>
      </c>
      <c r="U49" s="112"/>
      <c r="V49" s="111" t="s">
        <v>103</v>
      </c>
      <c r="W49" s="118" t="s">
        <v>41</v>
      </c>
      <c r="X49" s="117" t="s">
        <v>299</v>
      </c>
      <c r="Y49" s="112" t="s">
        <v>103</v>
      </c>
      <c r="Z49" s="112"/>
      <c r="AA49" s="111" t="s">
        <v>103</v>
      </c>
    </row>
    <row r="50" spans="1:27" ht="23.25" customHeight="1">
      <c r="A50" s="118" t="s">
        <v>42</v>
      </c>
      <c r="B50" s="117" t="s">
        <v>300</v>
      </c>
      <c r="C50" s="112">
        <v>65000</v>
      </c>
      <c r="D50" s="112"/>
      <c r="E50" s="111"/>
      <c r="F50" s="111"/>
      <c r="G50" s="118" t="s">
        <v>42</v>
      </c>
      <c r="H50" s="117" t="s">
        <v>300</v>
      </c>
      <c r="I50" s="112">
        <v>65000</v>
      </c>
      <c r="J50" s="112"/>
      <c r="K50" s="111"/>
      <c r="L50" s="111"/>
      <c r="M50" s="118" t="s">
        <v>42</v>
      </c>
      <c r="N50" s="117" t="s">
        <v>300</v>
      </c>
      <c r="O50" s="112">
        <v>65000</v>
      </c>
      <c r="P50" s="112"/>
      <c r="Q50" s="111"/>
      <c r="R50" s="118" t="s">
        <v>42</v>
      </c>
      <c r="S50" s="117" t="s">
        <v>300</v>
      </c>
      <c r="T50" s="112">
        <v>65000</v>
      </c>
      <c r="U50" s="112"/>
      <c r="V50" s="111"/>
      <c r="W50" s="118" t="s">
        <v>42</v>
      </c>
      <c r="X50" s="117" t="s">
        <v>300</v>
      </c>
      <c r="Y50" s="112">
        <v>65000</v>
      </c>
      <c r="Z50" s="112"/>
      <c r="AA50" s="111"/>
    </row>
    <row r="51" spans="1:27" ht="23.25" customHeight="1">
      <c r="A51" s="118" t="s">
        <v>43</v>
      </c>
      <c r="B51" s="117" t="s">
        <v>301</v>
      </c>
      <c r="C51" s="112"/>
      <c r="D51" s="112"/>
      <c r="E51" s="111"/>
      <c r="F51" s="111"/>
      <c r="G51" s="118" t="s">
        <v>43</v>
      </c>
      <c r="H51" s="117" t="s">
        <v>301</v>
      </c>
      <c r="I51" s="112"/>
      <c r="J51" s="112"/>
      <c r="K51" s="111"/>
      <c r="L51" s="111"/>
      <c r="M51" s="118" t="s">
        <v>43</v>
      </c>
      <c r="N51" s="117" t="s">
        <v>301</v>
      </c>
      <c r="O51" s="112"/>
      <c r="P51" s="112"/>
      <c r="Q51" s="111"/>
      <c r="R51" s="118" t="s">
        <v>43</v>
      </c>
      <c r="S51" s="117" t="s">
        <v>301</v>
      </c>
      <c r="T51" s="112"/>
      <c r="U51" s="112"/>
      <c r="V51" s="111"/>
      <c r="W51" s="118" t="s">
        <v>43</v>
      </c>
      <c r="X51" s="117" t="s">
        <v>301</v>
      </c>
      <c r="Y51" s="112"/>
      <c r="Z51" s="112"/>
      <c r="AA51" s="111"/>
    </row>
    <row r="52" spans="1:27" ht="23.25" customHeight="1">
      <c r="A52" s="118" t="s">
        <v>44</v>
      </c>
      <c r="B52" s="117" t="s">
        <v>302</v>
      </c>
      <c r="C52" s="112">
        <v>5000</v>
      </c>
      <c r="D52" s="112"/>
      <c r="E52" s="111">
        <v>430</v>
      </c>
      <c r="F52" s="111"/>
      <c r="G52" s="118" t="s">
        <v>44</v>
      </c>
      <c r="H52" s="117" t="s">
        <v>302</v>
      </c>
      <c r="I52" s="112">
        <v>5000</v>
      </c>
      <c r="J52" s="112"/>
      <c r="K52" s="111">
        <v>430</v>
      </c>
      <c r="L52" s="111"/>
      <c r="M52" s="118" t="s">
        <v>44</v>
      </c>
      <c r="N52" s="117" t="s">
        <v>302</v>
      </c>
      <c r="O52" s="112">
        <v>5000</v>
      </c>
      <c r="P52" s="112">
        <v>430</v>
      </c>
      <c r="Q52" s="111">
        <v>430</v>
      </c>
      <c r="R52" s="118" t="s">
        <v>44</v>
      </c>
      <c r="S52" s="117" t="s">
        <v>302</v>
      </c>
      <c r="T52" s="112">
        <v>5000</v>
      </c>
      <c r="U52" s="112"/>
      <c r="V52" s="111"/>
      <c r="W52" s="118" t="s">
        <v>44</v>
      </c>
      <c r="X52" s="117" t="s">
        <v>302</v>
      </c>
      <c r="Y52" s="112">
        <v>5000</v>
      </c>
      <c r="Z52" s="112"/>
      <c r="AA52" s="111"/>
    </row>
    <row r="53" spans="1:27" ht="23.25" customHeight="1">
      <c r="A53" s="116" t="s">
        <v>27</v>
      </c>
      <c r="B53" s="117"/>
      <c r="C53" s="121">
        <f>SUM(C49:C52)</f>
        <v>70000</v>
      </c>
      <c r="D53" s="122">
        <f>SUM(D50:D52)</f>
        <v>0</v>
      </c>
      <c r="E53" s="126">
        <f>SUM(E50:E52)</f>
        <v>430</v>
      </c>
      <c r="F53" s="128"/>
      <c r="G53" s="116" t="s">
        <v>27</v>
      </c>
      <c r="H53" s="117"/>
      <c r="I53" s="121">
        <f>SUM(I49:I52)</f>
        <v>70000</v>
      </c>
      <c r="J53" s="122">
        <f>SUM(J50:J52)</f>
        <v>0</v>
      </c>
      <c r="K53" s="126">
        <f>SUM(K50:K52)</f>
        <v>430</v>
      </c>
      <c r="L53" s="128"/>
      <c r="M53" s="116" t="s">
        <v>27</v>
      </c>
      <c r="N53" s="117"/>
      <c r="O53" s="121">
        <f>SUM(O49:O52)</f>
        <v>70000</v>
      </c>
      <c r="P53" s="122">
        <f>SUM(P50:P52)</f>
        <v>430</v>
      </c>
      <c r="Q53" s="126">
        <f>SUM(Q50:Q52)</f>
        <v>430</v>
      </c>
      <c r="R53" s="116" t="s">
        <v>27</v>
      </c>
      <c r="S53" s="117"/>
      <c r="T53" s="121">
        <f>SUM(T49:T52)</f>
        <v>70000</v>
      </c>
      <c r="U53" s="122">
        <f>SUM(U50:U52)</f>
        <v>0</v>
      </c>
      <c r="V53" s="126">
        <f>SUM(V50:V52)</f>
        <v>0</v>
      </c>
      <c r="W53" s="116" t="s">
        <v>27</v>
      </c>
      <c r="X53" s="117"/>
      <c r="Y53" s="121">
        <f>SUM(Y49:Y52)</f>
        <v>70000</v>
      </c>
      <c r="Z53" s="122">
        <f>SUM(Z50:Z52)</f>
        <v>0</v>
      </c>
      <c r="AA53" s="126">
        <f>SUM(AA50:AA52)</f>
        <v>0</v>
      </c>
    </row>
    <row r="54" spans="1:27" ht="23.25" customHeight="1">
      <c r="A54" s="116" t="s">
        <v>45</v>
      </c>
      <c r="B54" s="117" t="s">
        <v>303</v>
      </c>
      <c r="C54" s="112"/>
      <c r="D54" s="112"/>
      <c r="E54" s="111"/>
      <c r="F54" s="111"/>
      <c r="G54" s="116" t="s">
        <v>45</v>
      </c>
      <c r="H54" s="117" t="s">
        <v>303</v>
      </c>
      <c r="I54" s="112"/>
      <c r="J54" s="112"/>
      <c r="K54" s="111"/>
      <c r="L54" s="111"/>
      <c r="M54" s="116" t="s">
        <v>45</v>
      </c>
      <c r="N54" s="117" t="s">
        <v>303</v>
      </c>
      <c r="O54" s="112"/>
      <c r="P54" s="112"/>
      <c r="Q54" s="111"/>
      <c r="R54" s="116" t="s">
        <v>45</v>
      </c>
      <c r="S54" s="117" t="s">
        <v>303</v>
      </c>
      <c r="T54" s="112"/>
      <c r="U54" s="112"/>
      <c r="V54" s="111"/>
      <c r="W54" s="116" t="s">
        <v>45</v>
      </c>
      <c r="X54" s="117" t="s">
        <v>303</v>
      </c>
      <c r="Y54" s="112"/>
      <c r="Z54" s="112"/>
      <c r="AA54" s="111"/>
    </row>
    <row r="55" spans="1:27" ht="23.25" customHeight="1">
      <c r="A55" s="118" t="s">
        <v>46</v>
      </c>
      <c r="B55" s="117" t="s">
        <v>304</v>
      </c>
      <c r="C55" s="112"/>
      <c r="D55" s="112"/>
      <c r="E55" s="111">
        <v>1325</v>
      </c>
      <c r="F55" s="111"/>
      <c r="G55" s="118" t="s">
        <v>46</v>
      </c>
      <c r="H55" s="117" t="s">
        <v>304</v>
      </c>
      <c r="I55" s="112"/>
      <c r="J55" s="112"/>
      <c r="K55" s="111">
        <v>1325</v>
      </c>
      <c r="L55" s="111"/>
      <c r="M55" s="118" t="s">
        <v>46</v>
      </c>
      <c r="N55" s="117" t="s">
        <v>304</v>
      </c>
      <c r="O55" s="112"/>
      <c r="P55" s="112"/>
      <c r="Q55" s="111">
        <v>1325</v>
      </c>
      <c r="R55" s="118" t="s">
        <v>46</v>
      </c>
      <c r="S55" s="117" t="s">
        <v>304</v>
      </c>
      <c r="T55" s="112"/>
      <c r="U55" s="112"/>
      <c r="V55" s="111">
        <v>1325</v>
      </c>
      <c r="W55" s="118" t="s">
        <v>46</v>
      </c>
      <c r="X55" s="117" t="s">
        <v>304</v>
      </c>
      <c r="Y55" s="112"/>
      <c r="Z55" s="112"/>
      <c r="AA55" s="111">
        <v>1325</v>
      </c>
    </row>
    <row r="56" spans="1:27" ht="23.25" customHeight="1">
      <c r="A56" s="116" t="s">
        <v>27</v>
      </c>
      <c r="B56" s="117"/>
      <c r="C56" s="137">
        <f>SUM(C55)</f>
        <v>0</v>
      </c>
      <c r="D56" s="124">
        <f>SUM(D55)</f>
        <v>0</v>
      </c>
      <c r="E56" s="123">
        <f>SUM(E55)</f>
        <v>1325</v>
      </c>
      <c r="F56" s="111"/>
      <c r="G56" s="116" t="s">
        <v>27</v>
      </c>
      <c r="H56" s="117"/>
      <c r="I56" s="137">
        <f>SUM(I55)</f>
        <v>0</v>
      </c>
      <c r="J56" s="124">
        <f>SUM(J55)</f>
        <v>0</v>
      </c>
      <c r="K56" s="123">
        <f>SUM(K55)</f>
        <v>1325</v>
      </c>
      <c r="L56" s="111"/>
      <c r="M56" s="116" t="s">
        <v>27</v>
      </c>
      <c r="N56" s="117"/>
      <c r="O56" s="137">
        <f>SUM(O55)</f>
        <v>0</v>
      </c>
      <c r="P56" s="124">
        <f>SUM(P55)</f>
        <v>0</v>
      </c>
      <c r="Q56" s="123">
        <f>SUM(Q55)</f>
        <v>1325</v>
      </c>
      <c r="R56" s="116" t="s">
        <v>27</v>
      </c>
      <c r="S56" s="117"/>
      <c r="T56" s="137">
        <f>SUM(T55)</f>
        <v>0</v>
      </c>
      <c r="U56" s="124">
        <f>SUM(U55)</f>
        <v>0</v>
      </c>
      <c r="V56" s="123">
        <f>SUM(V55)</f>
        <v>1325</v>
      </c>
      <c r="W56" s="116" t="s">
        <v>27</v>
      </c>
      <c r="X56" s="117"/>
      <c r="Y56" s="137">
        <f>SUM(Y55)</f>
        <v>0</v>
      </c>
      <c r="Z56" s="124">
        <f>SUM(Z55)</f>
        <v>0</v>
      </c>
      <c r="AA56" s="123">
        <f>SUM(AA55)</f>
        <v>1325</v>
      </c>
    </row>
    <row r="57" spans="1:27" ht="23.25" customHeight="1">
      <c r="A57" s="116" t="s">
        <v>47</v>
      </c>
      <c r="B57" s="117"/>
      <c r="C57" s="112"/>
      <c r="D57" s="112"/>
      <c r="E57" s="111"/>
      <c r="F57" s="111"/>
      <c r="G57" s="116" t="s">
        <v>47</v>
      </c>
      <c r="H57" s="117"/>
      <c r="I57" s="112"/>
      <c r="J57" s="112"/>
      <c r="K57" s="111"/>
      <c r="L57" s="111"/>
      <c r="M57" s="116" t="s">
        <v>47</v>
      </c>
      <c r="N57" s="117"/>
      <c r="O57" s="112"/>
      <c r="P57" s="112"/>
      <c r="Q57" s="111"/>
      <c r="R57" s="116" t="s">
        <v>47</v>
      </c>
      <c r="S57" s="117"/>
      <c r="T57" s="112"/>
      <c r="U57" s="112"/>
      <c r="V57" s="111"/>
      <c r="W57" s="116" t="s">
        <v>47</v>
      </c>
      <c r="X57" s="117"/>
      <c r="Y57" s="112"/>
      <c r="Z57" s="112"/>
      <c r="AA57" s="111"/>
    </row>
    <row r="58" spans="1:27" ht="23.25" customHeight="1">
      <c r="A58" s="116" t="s">
        <v>48</v>
      </c>
      <c r="B58" s="117" t="s">
        <v>305</v>
      </c>
      <c r="C58" s="112"/>
      <c r="D58" s="112"/>
      <c r="E58" s="111"/>
      <c r="F58" s="111"/>
      <c r="G58" s="116" t="s">
        <v>48</v>
      </c>
      <c r="H58" s="117" t="s">
        <v>305</v>
      </c>
      <c r="I58" s="112"/>
      <c r="J58" s="112"/>
      <c r="K58" s="111"/>
      <c r="L58" s="111"/>
      <c r="M58" s="116" t="s">
        <v>48</v>
      </c>
      <c r="N58" s="117" t="s">
        <v>305</v>
      </c>
      <c r="O58" s="112"/>
      <c r="P58" s="112"/>
      <c r="Q58" s="111"/>
      <c r="R58" s="116" t="s">
        <v>48</v>
      </c>
      <c r="S58" s="117" t="s">
        <v>305</v>
      </c>
      <c r="T58" s="112"/>
      <c r="U58" s="112"/>
      <c r="V58" s="111"/>
      <c r="W58" s="116" t="s">
        <v>48</v>
      </c>
      <c r="X58" s="117" t="s">
        <v>305</v>
      </c>
      <c r="Y58" s="112"/>
      <c r="Z58" s="112"/>
      <c r="AA58" s="111"/>
    </row>
    <row r="59" spans="1:27" ht="23.25" customHeight="1">
      <c r="A59" s="138" t="s">
        <v>306</v>
      </c>
      <c r="B59" s="117" t="s">
        <v>307</v>
      </c>
      <c r="C59" s="112">
        <v>343380</v>
      </c>
      <c r="D59" s="112">
        <v>91858.6</v>
      </c>
      <c r="E59" s="111">
        <v>284094.92</v>
      </c>
      <c r="F59" s="111"/>
      <c r="G59" s="138" t="s">
        <v>306</v>
      </c>
      <c r="H59" s="117" t="s">
        <v>307</v>
      </c>
      <c r="I59" s="112">
        <v>343380</v>
      </c>
      <c r="J59" s="112">
        <v>91858.6</v>
      </c>
      <c r="K59" s="111">
        <v>284094.92</v>
      </c>
      <c r="L59" s="111">
        <f t="shared" ref="L59:L65" si="0">SUM(J59:K59)</f>
        <v>375953.52</v>
      </c>
      <c r="M59" s="138" t="s">
        <v>306</v>
      </c>
      <c r="N59" s="117" t="s">
        <v>307</v>
      </c>
      <c r="O59" s="112">
        <v>343380</v>
      </c>
      <c r="P59" s="112">
        <v>84867.520000000004</v>
      </c>
      <c r="Q59" s="111">
        <v>192236.32</v>
      </c>
      <c r="R59" s="138" t="s">
        <v>306</v>
      </c>
      <c r="S59" s="117" t="s">
        <v>307</v>
      </c>
      <c r="T59" s="112">
        <v>343380</v>
      </c>
      <c r="U59" s="112">
        <v>107368.8</v>
      </c>
      <c r="V59" s="111">
        <v>107368.8</v>
      </c>
      <c r="W59" s="138" t="s">
        <v>306</v>
      </c>
      <c r="X59" s="117" t="s">
        <v>307</v>
      </c>
      <c r="Y59" s="112">
        <v>343380</v>
      </c>
      <c r="Z59" s="112"/>
      <c r="AA59" s="111"/>
    </row>
    <row r="60" spans="1:27" ht="23.25" customHeight="1">
      <c r="A60" s="118" t="s">
        <v>181</v>
      </c>
      <c r="B60" s="117" t="s">
        <v>308</v>
      </c>
      <c r="C60" s="112">
        <v>9399280</v>
      </c>
      <c r="D60" s="112">
        <v>1558496.17</v>
      </c>
      <c r="E60" s="111">
        <v>7106852.1900000004</v>
      </c>
      <c r="F60" s="111"/>
      <c r="G60" s="118" t="s">
        <v>181</v>
      </c>
      <c r="H60" s="117" t="s">
        <v>308</v>
      </c>
      <c r="I60" s="112">
        <v>9399280</v>
      </c>
      <c r="J60" s="112">
        <v>1558496.17</v>
      </c>
      <c r="K60" s="111">
        <v>7106852.1900000004</v>
      </c>
      <c r="L60" s="111">
        <f t="shared" si="0"/>
        <v>8665348.3599999994</v>
      </c>
      <c r="M60" s="118" t="s">
        <v>181</v>
      </c>
      <c r="N60" s="117" t="s">
        <v>308</v>
      </c>
      <c r="O60" s="112">
        <v>9399280</v>
      </c>
      <c r="P60" s="112">
        <v>882490.95</v>
      </c>
      <c r="Q60" s="111">
        <v>5548356.0199999996</v>
      </c>
      <c r="R60" s="118" t="s">
        <v>181</v>
      </c>
      <c r="S60" s="117" t="s">
        <v>308</v>
      </c>
      <c r="T60" s="112">
        <v>9399280</v>
      </c>
      <c r="U60" s="112">
        <v>3103983.29</v>
      </c>
      <c r="V60" s="111">
        <v>4665865.07</v>
      </c>
      <c r="W60" s="118" t="s">
        <v>181</v>
      </c>
      <c r="X60" s="117" t="s">
        <v>308</v>
      </c>
      <c r="Y60" s="112">
        <v>9399280</v>
      </c>
      <c r="Z60" s="112"/>
      <c r="AA60" s="111">
        <v>1561881.78</v>
      </c>
    </row>
    <row r="61" spans="1:27" ht="23.25" customHeight="1">
      <c r="A61" s="138" t="s">
        <v>398</v>
      </c>
      <c r="B61" s="117" t="s">
        <v>310</v>
      </c>
      <c r="C61" s="112">
        <v>1502350</v>
      </c>
      <c r="D61" s="112">
        <v>128641.86</v>
      </c>
      <c r="E61" s="111">
        <v>947290.62</v>
      </c>
      <c r="F61" s="111"/>
      <c r="G61" s="138" t="s">
        <v>398</v>
      </c>
      <c r="H61" s="117" t="s">
        <v>310</v>
      </c>
      <c r="I61" s="112">
        <v>1502350</v>
      </c>
      <c r="J61" s="112">
        <v>128641.86</v>
      </c>
      <c r="K61" s="111">
        <v>947290.62</v>
      </c>
      <c r="L61" s="111">
        <f t="shared" si="0"/>
        <v>1075932.48</v>
      </c>
      <c r="M61" s="138" t="s">
        <v>398</v>
      </c>
      <c r="N61" s="117" t="s">
        <v>310</v>
      </c>
      <c r="O61" s="112">
        <v>1502350</v>
      </c>
      <c r="P61" s="112">
        <v>211561.94</v>
      </c>
      <c r="Q61" s="111">
        <v>818648.76</v>
      </c>
      <c r="R61" s="138" t="s">
        <v>309</v>
      </c>
      <c r="S61" s="117" t="s">
        <v>310</v>
      </c>
      <c r="T61" s="112">
        <v>1502350</v>
      </c>
      <c r="U61" s="112"/>
      <c r="V61" s="111">
        <v>607086.81999999995</v>
      </c>
      <c r="W61" s="138" t="s">
        <v>309</v>
      </c>
      <c r="X61" s="117" t="s">
        <v>310</v>
      </c>
      <c r="Y61" s="112">
        <v>1502350</v>
      </c>
      <c r="Z61" s="112">
        <v>62412.86</v>
      </c>
      <c r="AA61" s="111">
        <v>607086.81999999995</v>
      </c>
    </row>
    <row r="62" spans="1:27" ht="23.25" customHeight="1">
      <c r="A62" s="118" t="s">
        <v>50</v>
      </c>
      <c r="B62" s="117" t="s">
        <v>311</v>
      </c>
      <c r="C62" s="112">
        <v>25000</v>
      </c>
      <c r="D62" s="112"/>
      <c r="E62" s="111">
        <v>80921.67</v>
      </c>
      <c r="F62" s="111"/>
      <c r="G62" s="118" t="s">
        <v>50</v>
      </c>
      <c r="H62" s="117" t="s">
        <v>311</v>
      </c>
      <c r="I62" s="112">
        <v>25000</v>
      </c>
      <c r="J62" s="112"/>
      <c r="K62" s="111">
        <v>80921.67</v>
      </c>
      <c r="L62" s="111">
        <f t="shared" si="0"/>
        <v>80921.67</v>
      </c>
      <c r="M62" s="118" t="s">
        <v>50</v>
      </c>
      <c r="N62" s="117" t="s">
        <v>311</v>
      </c>
      <c r="O62" s="112">
        <v>25000</v>
      </c>
      <c r="P62" s="112"/>
      <c r="Q62" s="111">
        <v>80921.67</v>
      </c>
      <c r="R62" s="118" t="s">
        <v>50</v>
      </c>
      <c r="S62" s="117" t="s">
        <v>311</v>
      </c>
      <c r="T62" s="112">
        <v>25000</v>
      </c>
      <c r="U62" s="112"/>
      <c r="V62" s="111">
        <v>80921.67</v>
      </c>
      <c r="W62" s="118" t="s">
        <v>50</v>
      </c>
      <c r="X62" s="117" t="s">
        <v>311</v>
      </c>
      <c r="Y62" s="112">
        <v>25000</v>
      </c>
      <c r="Z62" s="112">
        <v>6841.93</v>
      </c>
      <c r="AA62" s="111">
        <v>80921.67</v>
      </c>
    </row>
    <row r="63" spans="1:27" ht="23.25" customHeight="1">
      <c r="A63" s="118" t="s">
        <v>51</v>
      </c>
      <c r="B63" s="117" t="s">
        <v>312</v>
      </c>
      <c r="C63" s="112">
        <v>700000</v>
      </c>
      <c r="D63" s="112">
        <v>51438.400000000001</v>
      </c>
      <c r="E63" s="111">
        <v>504888.17</v>
      </c>
      <c r="F63" s="111"/>
      <c r="G63" s="118" t="s">
        <v>51</v>
      </c>
      <c r="H63" s="117" t="s">
        <v>312</v>
      </c>
      <c r="I63" s="112">
        <v>700000</v>
      </c>
      <c r="J63" s="112">
        <v>51438.400000000001</v>
      </c>
      <c r="K63" s="111">
        <v>504888.17</v>
      </c>
      <c r="L63" s="111">
        <f t="shared" si="0"/>
        <v>556326.56999999995</v>
      </c>
      <c r="M63" s="118" t="s">
        <v>51</v>
      </c>
      <c r="N63" s="117" t="s">
        <v>312</v>
      </c>
      <c r="O63" s="112">
        <v>700000</v>
      </c>
      <c r="P63" s="112">
        <v>127947.09</v>
      </c>
      <c r="Q63" s="111">
        <v>453449.77</v>
      </c>
      <c r="R63" s="118" t="s">
        <v>51</v>
      </c>
      <c r="S63" s="117" t="s">
        <v>312</v>
      </c>
      <c r="T63" s="112">
        <v>700000</v>
      </c>
      <c r="U63" s="112"/>
      <c r="V63" s="111">
        <v>325502.68</v>
      </c>
      <c r="W63" s="118" t="s">
        <v>51</v>
      </c>
      <c r="X63" s="117" t="s">
        <v>312</v>
      </c>
      <c r="Y63" s="112">
        <v>700000</v>
      </c>
      <c r="Z63" s="112">
        <v>58892.78</v>
      </c>
      <c r="AA63" s="111">
        <v>325502.68</v>
      </c>
    </row>
    <row r="64" spans="1:27" ht="23.25" customHeight="1">
      <c r="A64" s="118" t="s">
        <v>52</v>
      </c>
      <c r="B64" s="117" t="s">
        <v>313</v>
      </c>
      <c r="C64" s="112">
        <v>1251287</v>
      </c>
      <c r="D64" s="112">
        <v>138554.28</v>
      </c>
      <c r="E64" s="111">
        <v>1219304.6200000001</v>
      </c>
      <c r="F64" s="111"/>
      <c r="G64" s="118" t="s">
        <v>52</v>
      </c>
      <c r="H64" s="117" t="s">
        <v>313</v>
      </c>
      <c r="I64" s="112">
        <v>1251287</v>
      </c>
      <c r="J64" s="112">
        <v>138554.28</v>
      </c>
      <c r="K64" s="111">
        <v>1219304.6200000001</v>
      </c>
      <c r="L64" s="111">
        <f t="shared" si="0"/>
        <v>1357858.9000000001</v>
      </c>
      <c r="M64" s="118" t="s">
        <v>52</v>
      </c>
      <c r="N64" s="117" t="s">
        <v>313</v>
      </c>
      <c r="O64" s="112">
        <v>1251287</v>
      </c>
      <c r="P64" s="112">
        <v>301394.27</v>
      </c>
      <c r="Q64" s="111">
        <v>1080750.3400000001</v>
      </c>
      <c r="R64" s="118" t="s">
        <v>52</v>
      </c>
      <c r="S64" s="117" t="s">
        <v>313</v>
      </c>
      <c r="T64" s="112">
        <v>1251287</v>
      </c>
      <c r="U64" s="112"/>
      <c r="V64" s="111">
        <v>779356.07</v>
      </c>
      <c r="W64" s="118" t="s">
        <v>52</v>
      </c>
      <c r="X64" s="117" t="s">
        <v>313</v>
      </c>
      <c r="Y64" s="112">
        <v>1251287</v>
      </c>
      <c r="Z64" s="112">
        <v>138677.70000000001</v>
      </c>
      <c r="AA64" s="111">
        <v>779356.07</v>
      </c>
    </row>
    <row r="65" spans="1:27" ht="23.25" customHeight="1">
      <c r="A65" s="140" t="s">
        <v>176</v>
      </c>
      <c r="B65" s="117" t="s">
        <v>314</v>
      </c>
      <c r="C65" s="112">
        <v>27000</v>
      </c>
      <c r="D65" s="112">
        <v>17571.23</v>
      </c>
      <c r="E65" s="111">
        <v>26935.3</v>
      </c>
      <c r="F65" s="111"/>
      <c r="G65" s="140" t="s">
        <v>176</v>
      </c>
      <c r="H65" s="117" t="s">
        <v>314</v>
      </c>
      <c r="I65" s="112">
        <v>27000</v>
      </c>
      <c r="J65" s="112">
        <v>17571.23</v>
      </c>
      <c r="K65" s="111">
        <v>26935.3</v>
      </c>
      <c r="L65" s="111">
        <f t="shared" si="0"/>
        <v>44506.53</v>
      </c>
      <c r="M65" s="140" t="s">
        <v>176</v>
      </c>
      <c r="N65" s="117" t="s">
        <v>314</v>
      </c>
      <c r="O65" s="112">
        <v>27000</v>
      </c>
      <c r="P65" s="112"/>
      <c r="Q65" s="111">
        <v>9364.07</v>
      </c>
      <c r="R65" s="140" t="s">
        <v>176</v>
      </c>
      <c r="S65" s="117" t="s">
        <v>314</v>
      </c>
      <c r="T65" s="112">
        <v>27000</v>
      </c>
      <c r="U65" s="112"/>
      <c r="V65" s="111">
        <v>9364.07</v>
      </c>
      <c r="W65" s="140" t="s">
        <v>176</v>
      </c>
      <c r="X65" s="117" t="s">
        <v>314</v>
      </c>
      <c r="Y65" s="112">
        <v>27000</v>
      </c>
      <c r="Z65" s="112"/>
      <c r="AA65" s="111">
        <v>9364.07</v>
      </c>
    </row>
    <row r="66" spans="1:27" ht="23.25" customHeight="1">
      <c r="A66" s="142" t="s">
        <v>178</v>
      </c>
      <c r="B66" s="143" t="s">
        <v>316</v>
      </c>
      <c r="C66" s="144">
        <v>35972</v>
      </c>
      <c r="D66" s="144"/>
      <c r="E66" s="145">
        <v>15371.28</v>
      </c>
      <c r="F66" s="145"/>
      <c r="G66" s="142" t="s">
        <v>178</v>
      </c>
      <c r="H66" s="143" t="s">
        <v>316</v>
      </c>
      <c r="I66" s="144">
        <v>35972</v>
      </c>
      <c r="J66" s="144"/>
      <c r="K66" s="145">
        <v>15371.28</v>
      </c>
      <c r="L66" s="145">
        <f>SUM(J66:K66)</f>
        <v>15371.28</v>
      </c>
      <c r="M66" s="142" t="s">
        <v>178</v>
      </c>
      <c r="N66" s="143" t="s">
        <v>316</v>
      </c>
      <c r="O66" s="144">
        <v>35972</v>
      </c>
      <c r="P66" s="144">
        <v>5521.52</v>
      </c>
      <c r="Q66" s="145">
        <v>15371.28</v>
      </c>
      <c r="R66" s="142" t="s">
        <v>178</v>
      </c>
      <c r="S66" s="143" t="s">
        <v>316</v>
      </c>
      <c r="T66" s="144">
        <v>35972</v>
      </c>
      <c r="U66" s="144"/>
      <c r="V66" s="145">
        <v>9849.76</v>
      </c>
      <c r="W66" s="142" t="s">
        <v>178</v>
      </c>
      <c r="X66" s="143" t="s">
        <v>316</v>
      </c>
      <c r="Y66" s="144">
        <v>35972</v>
      </c>
      <c r="Z66" s="144"/>
      <c r="AA66" s="145">
        <v>9849.76</v>
      </c>
    </row>
    <row r="67" spans="1:27" ht="23.25" customHeight="1">
      <c r="A67" s="118" t="s">
        <v>179</v>
      </c>
      <c r="B67" s="117" t="s">
        <v>317</v>
      </c>
      <c r="C67" s="147">
        <v>4356</v>
      </c>
      <c r="D67" s="112"/>
      <c r="E67" s="111">
        <v>12339.94</v>
      </c>
      <c r="F67" s="111"/>
      <c r="G67" s="118" t="s">
        <v>179</v>
      </c>
      <c r="H67" s="117" t="s">
        <v>317</v>
      </c>
      <c r="I67" s="147">
        <v>4356</v>
      </c>
      <c r="J67" s="112"/>
      <c r="K67" s="111">
        <v>12339.94</v>
      </c>
      <c r="L67" s="111">
        <f>SUM(J67:K67)</f>
        <v>12339.94</v>
      </c>
      <c r="M67" s="118" t="s">
        <v>179</v>
      </c>
      <c r="N67" s="117" t="s">
        <v>317</v>
      </c>
      <c r="O67" s="147">
        <v>4356</v>
      </c>
      <c r="P67" s="112">
        <v>5569.31</v>
      </c>
      <c r="Q67" s="111">
        <v>12339.94</v>
      </c>
      <c r="R67" s="118" t="s">
        <v>179</v>
      </c>
      <c r="S67" s="117" t="s">
        <v>317</v>
      </c>
      <c r="T67" s="147">
        <v>4356</v>
      </c>
      <c r="U67" s="112"/>
      <c r="V67" s="111">
        <v>6770.63</v>
      </c>
      <c r="W67" s="118" t="s">
        <v>179</v>
      </c>
      <c r="X67" s="117" t="s">
        <v>317</v>
      </c>
      <c r="Y67" s="147">
        <v>4356</v>
      </c>
      <c r="Z67" s="112"/>
      <c r="AA67" s="111">
        <v>6770.63</v>
      </c>
    </row>
    <row r="68" spans="1:27" ht="23.25" customHeight="1">
      <c r="A68" s="118" t="s">
        <v>177</v>
      </c>
      <c r="B68" s="117" t="s">
        <v>315</v>
      </c>
      <c r="C68" s="112">
        <v>51375</v>
      </c>
      <c r="D68" s="112">
        <v>1946</v>
      </c>
      <c r="E68" s="111">
        <v>118066</v>
      </c>
      <c r="F68" s="111"/>
      <c r="G68" s="118" t="s">
        <v>177</v>
      </c>
      <c r="H68" s="117" t="s">
        <v>315</v>
      </c>
      <c r="I68" s="112">
        <v>51375</v>
      </c>
      <c r="J68" s="112">
        <v>1946</v>
      </c>
      <c r="K68" s="111">
        <v>118066</v>
      </c>
      <c r="L68" s="110">
        <f>SUM(J68:K68)</f>
        <v>120012</v>
      </c>
      <c r="M68" s="118" t="s">
        <v>177</v>
      </c>
      <c r="N68" s="117" t="s">
        <v>315</v>
      </c>
      <c r="O68" s="112">
        <v>51375</v>
      </c>
      <c r="P68" s="112">
        <v>8535</v>
      </c>
      <c r="Q68" s="111">
        <v>116120</v>
      </c>
      <c r="R68" s="118" t="s">
        <v>177</v>
      </c>
      <c r="S68" s="117" t="s">
        <v>315</v>
      </c>
      <c r="T68" s="112">
        <v>51375</v>
      </c>
      <c r="U68" s="112">
        <v>8230</v>
      </c>
      <c r="V68" s="111">
        <v>107585</v>
      </c>
      <c r="W68" s="118" t="s">
        <v>177</v>
      </c>
      <c r="X68" s="117" t="s">
        <v>315</v>
      </c>
      <c r="Y68" s="112">
        <v>51375</v>
      </c>
      <c r="Z68" s="112">
        <v>12428</v>
      </c>
      <c r="AA68" s="111">
        <v>99355</v>
      </c>
    </row>
    <row r="69" spans="1:27" ht="23.25" customHeight="1">
      <c r="A69" s="148" t="s">
        <v>180</v>
      </c>
      <c r="B69" s="143" t="s">
        <v>318</v>
      </c>
      <c r="C69" s="147"/>
      <c r="D69" s="112"/>
      <c r="E69" s="111">
        <v>4080</v>
      </c>
      <c r="F69" s="110"/>
      <c r="G69" s="148" t="s">
        <v>180</v>
      </c>
      <c r="H69" s="143" t="s">
        <v>318</v>
      </c>
      <c r="I69" s="147"/>
      <c r="J69" s="112"/>
      <c r="K69" s="111">
        <v>4080</v>
      </c>
      <c r="L69" s="127">
        <f>SUM(K69)</f>
        <v>4080</v>
      </c>
      <c r="M69" s="148" t="s">
        <v>180</v>
      </c>
      <c r="N69" s="143" t="s">
        <v>318</v>
      </c>
      <c r="O69" s="147"/>
      <c r="P69" s="112"/>
      <c r="Q69" s="111">
        <v>4080</v>
      </c>
      <c r="R69" s="148" t="s">
        <v>180</v>
      </c>
      <c r="S69" s="143" t="s">
        <v>318</v>
      </c>
      <c r="T69" s="147"/>
      <c r="U69" s="112">
        <v>4080</v>
      </c>
      <c r="V69" s="111">
        <v>4080</v>
      </c>
      <c r="W69" s="148" t="s">
        <v>180</v>
      </c>
      <c r="X69" s="143" t="s">
        <v>318</v>
      </c>
      <c r="Y69" s="147"/>
      <c r="Z69" s="112"/>
      <c r="AA69" s="111"/>
    </row>
    <row r="70" spans="1:27" ht="23.25" customHeight="1">
      <c r="A70" s="149" t="s">
        <v>138</v>
      </c>
      <c r="B70" s="150"/>
      <c r="C70" s="121">
        <f>SUM(C59:C69)</f>
        <v>13340000</v>
      </c>
      <c r="D70" s="122">
        <f>SUM(D59:D69)</f>
        <v>1988506.54</v>
      </c>
      <c r="E70" s="126">
        <f>SUM(E59:E69)</f>
        <v>10320144.710000001</v>
      </c>
      <c r="F70" s="127"/>
      <c r="G70" s="149" t="s">
        <v>138</v>
      </c>
      <c r="H70" s="150"/>
      <c r="I70" s="121">
        <f>SUM(I59:I69)</f>
        <v>13340000</v>
      </c>
      <c r="J70" s="122">
        <f>SUM(J59:J69)</f>
        <v>1988506.54</v>
      </c>
      <c r="K70" s="126">
        <f>SUM(K59:K69)</f>
        <v>10320144.710000001</v>
      </c>
      <c r="L70" s="233"/>
      <c r="M70" s="149" t="s">
        <v>138</v>
      </c>
      <c r="N70" s="150"/>
      <c r="O70" s="121">
        <f>SUM(O59:O69)</f>
        <v>13340000</v>
      </c>
      <c r="P70" s="122">
        <f>SUM(P59:P69)</f>
        <v>1627887.6</v>
      </c>
      <c r="Q70" s="126">
        <f>SUM(Q59:Q69)</f>
        <v>8331638.1699999999</v>
      </c>
      <c r="R70" s="149" t="s">
        <v>138</v>
      </c>
      <c r="S70" s="150"/>
      <c r="T70" s="121">
        <f>SUM(T59:T69)</f>
        <v>13340000</v>
      </c>
      <c r="U70" s="122">
        <f>SUM(U59:U69)</f>
        <v>3223662.09</v>
      </c>
      <c r="V70" s="126">
        <f>SUM(V59:V69)</f>
        <v>6703750.5700000003</v>
      </c>
      <c r="W70" s="149" t="s">
        <v>138</v>
      </c>
      <c r="X70" s="150"/>
      <c r="Y70" s="121">
        <f>SUM(Y59:Y69)</f>
        <v>13340000</v>
      </c>
      <c r="Z70" s="122">
        <f>SUM(Z60:Z69)</f>
        <v>279253.27</v>
      </c>
      <c r="AA70" s="126">
        <f>SUM(AA60:AA69)</f>
        <v>3480088.4799999995</v>
      </c>
    </row>
    <row r="71" spans="1:27" ht="23.25" customHeight="1">
      <c r="A71" s="151" t="s">
        <v>139</v>
      </c>
      <c r="B71" s="152"/>
      <c r="C71" s="121">
        <f>C13+C23+C30+C53+C56+C70</f>
        <v>13645900</v>
      </c>
      <c r="D71" s="121">
        <f>D13+D23+D30+D53+D56+D70</f>
        <v>2041328.4000000001</v>
      </c>
      <c r="E71" s="153">
        <f>E13+E23+E30+E47+E53+E56+E70</f>
        <v>10646500.32</v>
      </c>
      <c r="F71" s="233"/>
      <c r="G71" s="151" t="s">
        <v>139</v>
      </c>
      <c r="H71" s="152"/>
      <c r="I71" s="121">
        <f>I13+I23+I30+I53+I56+I70</f>
        <v>13645900</v>
      </c>
      <c r="J71" s="121">
        <f>J13+J23+J30+J53+J56+J70</f>
        <v>2041328.4000000001</v>
      </c>
      <c r="K71" s="153">
        <f>K13+K23+K30+K47+K53+K56+K70</f>
        <v>10646500.32</v>
      </c>
      <c r="L71" s="127"/>
      <c r="M71" s="151" t="s">
        <v>139</v>
      </c>
      <c r="N71" s="152"/>
      <c r="O71" s="121">
        <f>O13+O23+O30+O53+O56+O70</f>
        <v>13645900</v>
      </c>
      <c r="P71" s="121">
        <f>P13+P23+P30+P53+P56+P70</f>
        <v>1637676.6400000001</v>
      </c>
      <c r="Q71" s="153">
        <f>Q13+Q23+Q30+Q47+Q53+Q56+Q70</f>
        <v>8605171.9199999999</v>
      </c>
      <c r="R71" s="151" t="s">
        <v>139</v>
      </c>
      <c r="S71" s="152"/>
      <c r="T71" s="121">
        <f>T13+T23+T30+T53+T56+T70</f>
        <v>13645900</v>
      </c>
      <c r="U71" s="121">
        <f>U13+U23+U30+U53+U56+U70</f>
        <v>3228428.71</v>
      </c>
      <c r="V71" s="153">
        <f>V13+V23+V30+V47+V53+V56+V70</f>
        <v>6967495.2800000003</v>
      </c>
      <c r="W71" s="151" t="s">
        <v>139</v>
      </c>
      <c r="X71" s="152"/>
      <c r="Y71" s="121">
        <f>Y13+Y23+Y30+Y53+Y56+Y70</f>
        <v>13645900</v>
      </c>
      <c r="Z71" s="121">
        <f>Z13+Z23+Z30+Z53+Z56+Z70</f>
        <v>428284.48000000004</v>
      </c>
      <c r="AA71" s="153">
        <f>AA13+AA23+AA30+AA47+AA53+AA56+AA70</f>
        <v>3739066.5699999994</v>
      </c>
    </row>
    <row r="72" spans="1:27" ht="23.25" customHeight="1">
      <c r="A72" s="154"/>
      <c r="B72" s="155"/>
      <c r="C72" s="156"/>
      <c r="D72" s="156"/>
      <c r="E72" s="157"/>
      <c r="F72" s="127"/>
      <c r="G72" s="154"/>
      <c r="H72" s="155"/>
      <c r="I72" s="156"/>
      <c r="J72" s="156"/>
      <c r="K72" s="157"/>
      <c r="L72" s="127"/>
      <c r="M72" s="154"/>
      <c r="N72" s="155"/>
      <c r="O72" s="156"/>
      <c r="P72" s="156"/>
      <c r="Q72" s="157"/>
      <c r="R72" s="154"/>
      <c r="S72" s="155"/>
      <c r="T72" s="156"/>
      <c r="U72" s="156"/>
      <c r="V72" s="157"/>
      <c r="W72" s="154"/>
      <c r="X72" s="155"/>
      <c r="Y72" s="156"/>
      <c r="Z72" s="156"/>
      <c r="AA72" s="157"/>
    </row>
    <row r="73" spans="1:27" ht="23.25" customHeight="1">
      <c r="A73" s="134"/>
      <c r="B73" s="120"/>
      <c r="C73" s="125"/>
      <c r="D73" s="125"/>
      <c r="E73" s="127"/>
      <c r="F73" s="127"/>
      <c r="G73" s="134"/>
      <c r="H73" s="120"/>
      <c r="I73" s="125"/>
      <c r="J73" s="125"/>
      <c r="K73" s="127"/>
      <c r="L73" s="127"/>
      <c r="M73" s="134"/>
      <c r="N73" s="120"/>
      <c r="O73" s="125"/>
      <c r="P73" s="125"/>
      <c r="Q73" s="127"/>
      <c r="R73" s="134"/>
      <c r="S73" s="120"/>
      <c r="T73" s="125"/>
      <c r="U73" s="125"/>
      <c r="V73" s="127"/>
      <c r="W73" s="134"/>
      <c r="X73" s="120"/>
      <c r="Y73" s="125"/>
      <c r="Z73" s="125"/>
      <c r="AA73" s="127"/>
    </row>
    <row r="74" spans="1:27" ht="23.25" customHeight="1">
      <c r="A74" s="134"/>
      <c r="B74" s="120"/>
      <c r="C74" s="125"/>
      <c r="D74" s="125"/>
      <c r="E74" s="127"/>
      <c r="F74" s="127"/>
      <c r="G74" s="134"/>
      <c r="H74" s="120"/>
      <c r="I74" s="125"/>
      <c r="J74" s="125"/>
      <c r="K74" s="127"/>
      <c r="L74" s="133"/>
      <c r="M74" s="134"/>
      <c r="N74" s="120"/>
      <c r="O74" s="125"/>
      <c r="P74" s="125"/>
      <c r="Q74" s="127"/>
      <c r="R74" s="134"/>
      <c r="S74" s="120"/>
      <c r="T74" s="125"/>
      <c r="U74" s="125"/>
      <c r="V74" s="127"/>
      <c r="W74" s="134"/>
      <c r="X74" s="120"/>
      <c r="Y74" s="125"/>
      <c r="Z74" s="125"/>
      <c r="AA74" s="127"/>
    </row>
    <row r="75" spans="1:27" ht="21">
      <c r="A75" s="544" t="s">
        <v>53</v>
      </c>
      <c r="B75" s="544"/>
      <c r="C75" s="544"/>
      <c r="D75" s="544"/>
      <c r="E75" s="544"/>
      <c r="F75" s="133"/>
      <c r="G75" s="544" t="s">
        <v>53</v>
      </c>
      <c r="H75" s="544"/>
      <c r="I75" s="544"/>
      <c r="J75" s="544"/>
      <c r="K75" s="544"/>
      <c r="L75" s="305"/>
      <c r="M75" s="544" t="s">
        <v>53</v>
      </c>
      <c r="N75" s="544"/>
      <c r="O75" s="544"/>
      <c r="P75" s="544"/>
      <c r="Q75" s="544"/>
      <c r="R75" s="544" t="s">
        <v>53</v>
      </c>
      <c r="S75" s="544"/>
      <c r="T75" s="544"/>
      <c r="U75" s="544"/>
      <c r="V75" s="544"/>
      <c r="W75" s="544" t="s">
        <v>53</v>
      </c>
      <c r="X75" s="544"/>
      <c r="Y75" s="544"/>
      <c r="Z75" s="544"/>
      <c r="AA75" s="544"/>
    </row>
    <row r="76" spans="1:27" ht="21">
      <c r="A76" s="545" t="s">
        <v>1</v>
      </c>
      <c r="B76" s="98" t="s">
        <v>14</v>
      </c>
      <c r="C76" s="542" t="s">
        <v>15</v>
      </c>
      <c r="D76" s="441" t="s">
        <v>134</v>
      </c>
      <c r="E76" s="100" t="s">
        <v>106</v>
      </c>
      <c r="F76" s="232"/>
      <c r="G76" s="545" t="s">
        <v>1</v>
      </c>
      <c r="H76" s="98" t="s">
        <v>14</v>
      </c>
      <c r="I76" s="542" t="s">
        <v>15</v>
      </c>
      <c r="J76" s="99" t="s">
        <v>134</v>
      </c>
      <c r="K76" s="100" t="s">
        <v>106</v>
      </c>
      <c r="L76" s="232"/>
      <c r="M76" s="545" t="s">
        <v>1</v>
      </c>
      <c r="N76" s="98" t="s">
        <v>14</v>
      </c>
      <c r="O76" s="542" t="s">
        <v>15</v>
      </c>
      <c r="P76" s="441" t="s">
        <v>134</v>
      </c>
      <c r="Q76" s="100" t="s">
        <v>106</v>
      </c>
      <c r="R76" s="545" t="s">
        <v>1</v>
      </c>
      <c r="S76" s="98" t="s">
        <v>14</v>
      </c>
      <c r="T76" s="542" t="s">
        <v>15</v>
      </c>
      <c r="U76" s="415" t="s">
        <v>134</v>
      </c>
      <c r="V76" s="100" t="s">
        <v>106</v>
      </c>
      <c r="W76" s="545" t="s">
        <v>1</v>
      </c>
      <c r="X76" s="98" t="s">
        <v>14</v>
      </c>
      <c r="Y76" s="542" t="s">
        <v>15</v>
      </c>
      <c r="Z76" s="388" t="s">
        <v>134</v>
      </c>
      <c r="AA76" s="100" t="s">
        <v>106</v>
      </c>
    </row>
    <row r="77" spans="1:27" ht="21" customHeight="1">
      <c r="A77" s="546"/>
      <c r="B77" s="103" t="s">
        <v>16</v>
      </c>
      <c r="C77" s="543"/>
      <c r="D77" s="442" t="s">
        <v>69</v>
      </c>
      <c r="E77" s="105" t="s">
        <v>135</v>
      </c>
      <c r="F77" s="232"/>
      <c r="G77" s="546"/>
      <c r="H77" s="103" t="s">
        <v>16</v>
      </c>
      <c r="I77" s="543"/>
      <c r="J77" s="104" t="s">
        <v>69</v>
      </c>
      <c r="K77" s="105" t="s">
        <v>135</v>
      </c>
      <c r="L77" s="111"/>
      <c r="M77" s="546"/>
      <c r="N77" s="103" t="s">
        <v>16</v>
      </c>
      <c r="O77" s="543"/>
      <c r="P77" s="442" t="s">
        <v>69</v>
      </c>
      <c r="Q77" s="105" t="s">
        <v>135</v>
      </c>
      <c r="R77" s="546"/>
      <c r="S77" s="103" t="s">
        <v>16</v>
      </c>
      <c r="T77" s="543"/>
      <c r="U77" s="416" t="s">
        <v>69</v>
      </c>
      <c r="V77" s="105" t="s">
        <v>135</v>
      </c>
      <c r="W77" s="546"/>
      <c r="X77" s="103" t="s">
        <v>16</v>
      </c>
      <c r="Y77" s="543"/>
      <c r="Z77" s="389" t="s">
        <v>69</v>
      </c>
      <c r="AA77" s="105" t="s">
        <v>135</v>
      </c>
    </row>
    <row r="78" spans="1:27" ht="21" customHeight="1">
      <c r="A78" s="116" t="s">
        <v>54</v>
      </c>
      <c r="B78" s="117"/>
      <c r="C78" s="108"/>
      <c r="D78" s="108"/>
      <c r="E78" s="109"/>
      <c r="F78" s="111"/>
      <c r="G78" s="116" t="s">
        <v>54</v>
      </c>
      <c r="H78" s="117"/>
      <c r="I78" s="108"/>
      <c r="J78" s="108"/>
      <c r="K78" s="109"/>
      <c r="L78" s="111"/>
      <c r="M78" s="116" t="s">
        <v>54</v>
      </c>
      <c r="N78" s="117"/>
      <c r="O78" s="108"/>
      <c r="P78" s="108"/>
      <c r="Q78" s="109"/>
      <c r="R78" s="116" t="s">
        <v>54</v>
      </c>
      <c r="S78" s="117"/>
      <c r="T78" s="108"/>
      <c r="U78" s="108"/>
      <c r="V78" s="109"/>
      <c r="W78" s="116" t="s">
        <v>54</v>
      </c>
      <c r="X78" s="117"/>
      <c r="Y78" s="108"/>
      <c r="Z78" s="108"/>
      <c r="AA78" s="109"/>
    </row>
    <row r="79" spans="1:27" ht="20.25" customHeight="1">
      <c r="A79" s="116" t="s">
        <v>55</v>
      </c>
      <c r="B79" s="117" t="s">
        <v>319</v>
      </c>
      <c r="C79" s="112"/>
      <c r="D79" s="112"/>
      <c r="E79" s="111"/>
      <c r="F79" s="111"/>
      <c r="G79" s="116" t="s">
        <v>55</v>
      </c>
      <c r="H79" s="117" t="s">
        <v>319</v>
      </c>
      <c r="I79" s="112"/>
      <c r="J79" s="112"/>
      <c r="K79" s="111"/>
      <c r="L79" s="111"/>
      <c r="M79" s="116" t="s">
        <v>55</v>
      </c>
      <c r="N79" s="117" t="s">
        <v>319</v>
      </c>
      <c r="O79" s="112"/>
      <c r="P79" s="112"/>
      <c r="Q79" s="111"/>
      <c r="R79" s="116" t="s">
        <v>55</v>
      </c>
      <c r="S79" s="117" t="s">
        <v>319</v>
      </c>
      <c r="T79" s="112"/>
      <c r="U79" s="112"/>
      <c r="V79" s="111"/>
      <c r="W79" s="116" t="s">
        <v>55</v>
      </c>
      <c r="X79" s="117" t="s">
        <v>319</v>
      </c>
      <c r="Y79" s="112"/>
      <c r="Z79" s="112"/>
      <c r="AA79" s="111"/>
    </row>
    <row r="80" spans="1:27" ht="20.25" customHeight="1">
      <c r="A80" s="118" t="s">
        <v>323</v>
      </c>
      <c r="B80" s="117" t="s">
        <v>324</v>
      </c>
      <c r="C80" s="112">
        <v>12800100</v>
      </c>
      <c r="D80" s="112">
        <v>424050</v>
      </c>
      <c r="E80" s="111">
        <v>9806279</v>
      </c>
      <c r="F80" s="111"/>
      <c r="G80" s="118" t="s">
        <v>323</v>
      </c>
      <c r="H80" s="117" t="s">
        <v>324</v>
      </c>
      <c r="I80" s="112">
        <v>12800100</v>
      </c>
      <c r="J80" s="112">
        <v>424050</v>
      </c>
      <c r="K80" s="111">
        <v>9806279</v>
      </c>
      <c r="L80" s="111">
        <f>SUM(J80:K80)</f>
        <v>10230329</v>
      </c>
      <c r="M80" s="118" t="s">
        <v>323</v>
      </c>
      <c r="N80" s="117" t="s">
        <v>324</v>
      </c>
      <c r="O80" s="112">
        <v>12800100</v>
      </c>
      <c r="P80" s="112"/>
      <c r="Q80" s="111">
        <v>9382229</v>
      </c>
      <c r="R80" s="118" t="s">
        <v>323</v>
      </c>
      <c r="S80" s="117" t="s">
        <v>324</v>
      </c>
      <c r="T80" s="112">
        <v>12800100</v>
      </c>
      <c r="U80" s="112">
        <v>2324083</v>
      </c>
      <c r="V80" s="111">
        <v>9382229</v>
      </c>
      <c r="W80" s="118" t="s">
        <v>323</v>
      </c>
      <c r="X80" s="117" t="s">
        <v>324</v>
      </c>
      <c r="Y80" s="112">
        <v>12800100</v>
      </c>
      <c r="Z80" s="112">
        <v>39000</v>
      </c>
      <c r="AA80" s="111">
        <v>7058146</v>
      </c>
    </row>
    <row r="81" spans="1:27" ht="20.25" customHeight="1">
      <c r="A81" s="118" t="s">
        <v>115</v>
      </c>
      <c r="B81" s="117"/>
      <c r="C81" s="112" t="s">
        <v>10</v>
      </c>
      <c r="D81" s="112"/>
      <c r="E81" s="111"/>
      <c r="F81" s="111"/>
      <c r="G81" s="118" t="s">
        <v>115</v>
      </c>
      <c r="H81" s="117"/>
      <c r="I81" s="112" t="s">
        <v>10</v>
      </c>
      <c r="J81" s="112"/>
      <c r="K81" s="111"/>
      <c r="L81" s="111"/>
      <c r="M81" s="118" t="s">
        <v>115</v>
      </c>
      <c r="N81" s="117"/>
      <c r="O81" s="112" t="s">
        <v>10</v>
      </c>
      <c r="P81" s="112"/>
      <c r="Q81" s="111"/>
      <c r="R81" s="118" t="s">
        <v>115</v>
      </c>
      <c r="S81" s="117"/>
      <c r="T81" s="112" t="s">
        <v>10</v>
      </c>
      <c r="U81" s="112"/>
      <c r="V81" s="111"/>
      <c r="W81" s="118" t="s">
        <v>115</v>
      </c>
      <c r="X81" s="117"/>
      <c r="Y81" s="112" t="s">
        <v>10</v>
      </c>
      <c r="Z81" s="112"/>
      <c r="AA81" s="111"/>
    </row>
    <row r="82" spans="1:27" ht="20.25" customHeight="1">
      <c r="A82" s="118" t="s">
        <v>57</v>
      </c>
      <c r="B82" s="117"/>
      <c r="C82" s="112" t="s">
        <v>10</v>
      </c>
      <c r="D82" s="112"/>
      <c r="E82" s="111"/>
      <c r="F82" s="111"/>
      <c r="G82" s="118" t="s">
        <v>57</v>
      </c>
      <c r="H82" s="117"/>
      <c r="I82" s="112" t="s">
        <v>10</v>
      </c>
      <c r="J82" s="112"/>
      <c r="K82" s="111"/>
      <c r="L82" s="111"/>
      <c r="M82" s="118" t="s">
        <v>57</v>
      </c>
      <c r="N82" s="117"/>
      <c r="O82" s="112" t="s">
        <v>10</v>
      </c>
      <c r="P82" s="112"/>
      <c r="Q82" s="111"/>
      <c r="R82" s="118" t="s">
        <v>57</v>
      </c>
      <c r="S82" s="117"/>
      <c r="T82" s="112" t="s">
        <v>10</v>
      </c>
      <c r="U82" s="112"/>
      <c r="V82" s="111"/>
      <c r="W82" s="118" t="s">
        <v>57</v>
      </c>
      <c r="X82" s="117"/>
      <c r="Y82" s="112" t="s">
        <v>10</v>
      </c>
      <c r="Z82" s="112"/>
      <c r="AA82" s="111"/>
    </row>
    <row r="83" spans="1:27" ht="20.25" customHeight="1">
      <c r="A83" s="118" t="s">
        <v>90</v>
      </c>
      <c r="B83" s="117"/>
      <c r="C83" s="112" t="s">
        <v>10</v>
      </c>
      <c r="D83" s="112"/>
      <c r="E83" s="111"/>
      <c r="F83" s="111"/>
      <c r="G83" s="118" t="s">
        <v>90</v>
      </c>
      <c r="H83" s="117"/>
      <c r="I83" s="112" t="s">
        <v>10</v>
      </c>
      <c r="J83" s="112"/>
      <c r="K83" s="111"/>
      <c r="L83" s="111"/>
      <c r="M83" s="118" t="s">
        <v>90</v>
      </c>
      <c r="N83" s="117"/>
      <c r="O83" s="112" t="s">
        <v>10</v>
      </c>
      <c r="P83" s="112"/>
      <c r="Q83" s="111"/>
      <c r="R83" s="118" t="s">
        <v>90</v>
      </c>
      <c r="S83" s="117"/>
      <c r="T83" s="112" t="s">
        <v>10</v>
      </c>
      <c r="U83" s="112"/>
      <c r="V83" s="111"/>
      <c r="W83" s="118" t="s">
        <v>90</v>
      </c>
      <c r="X83" s="117"/>
      <c r="Y83" s="112" t="s">
        <v>10</v>
      </c>
      <c r="Z83" s="112"/>
      <c r="AA83" s="111"/>
    </row>
    <row r="84" spans="1:27" ht="20.25" customHeight="1">
      <c r="A84" s="116" t="s">
        <v>27</v>
      </c>
      <c r="B84" s="117"/>
      <c r="C84" s="455">
        <f>SUM(C80:C83)</f>
        <v>12800100</v>
      </c>
      <c r="D84" s="456">
        <f>SUM(D78:D83)</f>
        <v>424050</v>
      </c>
      <c r="E84" s="457">
        <f>SUM(E80:E83)</f>
        <v>9806279</v>
      </c>
      <c r="F84" s="128"/>
      <c r="G84" s="116" t="s">
        <v>27</v>
      </c>
      <c r="H84" s="117"/>
      <c r="I84" s="121">
        <f>SUM(I80:I83)</f>
        <v>12800100</v>
      </c>
      <c r="J84" s="122">
        <f>SUM(J78:J83)</f>
        <v>424050</v>
      </c>
      <c r="K84" s="126">
        <f>SUM(K80:K83)</f>
        <v>9806279</v>
      </c>
      <c r="L84" s="128"/>
      <c r="M84" s="116" t="s">
        <v>27</v>
      </c>
      <c r="N84" s="117"/>
      <c r="O84" s="121">
        <f>SUM(O80:O83)</f>
        <v>12800100</v>
      </c>
      <c r="P84" s="122">
        <f>SUM(P78:P83)</f>
        <v>0</v>
      </c>
      <c r="Q84" s="126">
        <f>SUM(Q80:Q83)</f>
        <v>9382229</v>
      </c>
      <c r="R84" s="116" t="s">
        <v>27</v>
      </c>
      <c r="S84" s="117"/>
      <c r="T84" s="121">
        <f>SUM(T80:T83)</f>
        <v>12800100</v>
      </c>
      <c r="U84" s="122">
        <f>SUM(U78:U83)</f>
        <v>2324083</v>
      </c>
      <c r="V84" s="126">
        <f>SUM(V80:V83)</f>
        <v>9382229</v>
      </c>
      <c r="W84" s="116" t="s">
        <v>27</v>
      </c>
      <c r="X84" s="117"/>
      <c r="Y84" s="121">
        <f>SUM(Y80:Y83)</f>
        <v>12800100</v>
      </c>
      <c r="Z84" s="122">
        <f>SUM(Z78:Z83)</f>
        <v>39000</v>
      </c>
      <c r="AA84" s="126">
        <f>SUM(AA80:AA83)</f>
        <v>7058146</v>
      </c>
    </row>
    <row r="85" spans="1:27" ht="20.25" customHeight="1">
      <c r="A85" s="158" t="s">
        <v>110</v>
      </c>
      <c r="B85" s="158"/>
      <c r="C85" s="159">
        <f>C13+C23+C30+C53+C70+C84</f>
        <v>26446000</v>
      </c>
      <c r="D85" s="159">
        <f>D13+D23+D30+D53+D56+D70+D84</f>
        <v>2465378.4000000004</v>
      </c>
      <c r="E85" s="160">
        <f>E13+E23+E30+E53+E56+E70+E84</f>
        <v>20452779.32</v>
      </c>
      <c r="F85" s="111"/>
      <c r="G85" s="116" t="s">
        <v>58</v>
      </c>
      <c r="H85" s="117"/>
      <c r="I85" s="112"/>
      <c r="J85" s="112"/>
      <c r="K85" s="111"/>
      <c r="L85" s="111"/>
      <c r="M85" s="116" t="s">
        <v>58</v>
      </c>
      <c r="N85" s="117"/>
      <c r="O85" s="112"/>
      <c r="P85" s="112"/>
      <c r="Q85" s="111"/>
      <c r="R85" s="116" t="s">
        <v>58</v>
      </c>
      <c r="S85" s="117"/>
      <c r="T85" s="112"/>
      <c r="U85" s="112"/>
      <c r="V85" s="111"/>
      <c r="W85" s="116" t="s">
        <v>58</v>
      </c>
      <c r="X85" s="117"/>
      <c r="Y85" s="112"/>
      <c r="Z85" s="112"/>
      <c r="AA85" s="111"/>
    </row>
    <row r="86" spans="1:27" ht="20.25" customHeight="1">
      <c r="A86" s="116" t="s">
        <v>58</v>
      </c>
      <c r="B86" s="117"/>
      <c r="C86" s="112"/>
      <c r="D86" s="112"/>
      <c r="E86" s="111"/>
      <c r="F86" s="111"/>
      <c r="G86" s="116" t="s">
        <v>59</v>
      </c>
      <c r="H86" s="117" t="s">
        <v>60</v>
      </c>
      <c r="I86" s="112"/>
      <c r="J86" s="112"/>
      <c r="K86" s="111"/>
      <c r="L86" s="111"/>
      <c r="M86" s="116" t="s">
        <v>59</v>
      </c>
      <c r="N86" s="117" t="s">
        <v>60</v>
      </c>
      <c r="O86" s="112"/>
      <c r="P86" s="112"/>
      <c r="Q86" s="111"/>
      <c r="R86" s="116" t="s">
        <v>59</v>
      </c>
      <c r="S86" s="117" t="s">
        <v>60</v>
      </c>
      <c r="T86" s="112" t="s">
        <v>10</v>
      </c>
      <c r="U86" s="112"/>
      <c r="V86" s="111"/>
      <c r="W86" s="116" t="s">
        <v>59</v>
      </c>
      <c r="X86" s="117" t="s">
        <v>60</v>
      </c>
      <c r="Y86" s="112" t="s">
        <v>10</v>
      </c>
      <c r="Z86" s="112"/>
      <c r="AA86" s="111"/>
    </row>
    <row r="87" spans="1:27" ht="20.25" customHeight="1">
      <c r="A87" s="116" t="s">
        <v>59</v>
      </c>
      <c r="B87" s="117" t="s">
        <v>60</v>
      </c>
      <c r="C87" s="112"/>
      <c r="D87" s="112"/>
      <c r="E87" s="111"/>
      <c r="F87" s="111"/>
      <c r="G87" s="118" t="s">
        <v>400</v>
      </c>
      <c r="H87" s="117"/>
      <c r="I87" s="112"/>
      <c r="J87" s="112"/>
      <c r="K87" s="111">
        <v>253945</v>
      </c>
      <c r="L87" s="111"/>
      <c r="M87" s="118" t="s">
        <v>400</v>
      </c>
      <c r="N87" s="117"/>
      <c r="O87" s="112"/>
      <c r="P87" s="112">
        <v>253945</v>
      </c>
      <c r="Q87" s="111">
        <v>253945</v>
      </c>
      <c r="R87" s="116"/>
      <c r="S87" s="117"/>
      <c r="T87" s="112"/>
      <c r="U87" s="112"/>
      <c r="V87" s="111"/>
      <c r="W87" s="116"/>
      <c r="X87" s="117"/>
      <c r="Y87" s="112"/>
      <c r="Z87" s="112"/>
      <c r="AA87" s="111"/>
    </row>
    <row r="88" spans="1:27" ht="20.25" customHeight="1">
      <c r="A88" s="118" t="s">
        <v>400</v>
      </c>
      <c r="B88" s="117"/>
      <c r="C88" s="112"/>
      <c r="D88" s="112"/>
      <c r="E88" s="111">
        <v>253945</v>
      </c>
      <c r="F88" s="128"/>
      <c r="G88" s="129" t="s">
        <v>144</v>
      </c>
      <c r="H88" s="130"/>
      <c r="I88" s="137" t="s">
        <v>10</v>
      </c>
      <c r="J88" s="124"/>
      <c r="K88" s="126">
        <v>253945</v>
      </c>
      <c r="L88" s="111"/>
      <c r="M88" s="129" t="s">
        <v>144</v>
      </c>
      <c r="N88" s="434"/>
      <c r="O88" s="137" t="s">
        <v>10</v>
      </c>
      <c r="P88" s="124">
        <v>253945</v>
      </c>
      <c r="Q88" s="126">
        <v>253945</v>
      </c>
      <c r="R88" s="129" t="s">
        <v>144</v>
      </c>
      <c r="S88" s="406"/>
      <c r="T88" s="137" t="s">
        <v>10</v>
      </c>
      <c r="U88" s="124">
        <f>SUM(U85:U86)</f>
        <v>0</v>
      </c>
      <c r="V88" s="126">
        <f>SUM(V86:V86)</f>
        <v>0</v>
      </c>
      <c r="W88" s="129" t="s">
        <v>144</v>
      </c>
      <c r="X88" s="386"/>
      <c r="Y88" s="137" t="s">
        <v>10</v>
      </c>
      <c r="Z88" s="124">
        <f>SUM(Z85:Z86)</f>
        <v>0</v>
      </c>
      <c r="AA88" s="126">
        <f>SUM(AA86:AA86)</f>
        <v>0</v>
      </c>
    </row>
    <row r="89" spans="1:27" ht="20.25" customHeight="1">
      <c r="A89" s="129" t="s">
        <v>144</v>
      </c>
      <c r="B89" s="434"/>
      <c r="C89" s="137" t="s">
        <v>10</v>
      </c>
      <c r="D89" s="124"/>
      <c r="E89" s="126">
        <v>253945</v>
      </c>
      <c r="F89" s="161"/>
      <c r="G89" s="158" t="s">
        <v>110</v>
      </c>
      <c r="H89" s="158"/>
      <c r="I89" s="159">
        <f>I13+I23+I30+I53+I70+I84</f>
        <v>26446000</v>
      </c>
      <c r="J89" s="159">
        <f>J13+J23+J30+J53+J56+J70+J84+J88</f>
        <v>2465378.4000000004</v>
      </c>
      <c r="K89" s="160">
        <f>K13+K23+K30+K53+K56+K70+K84+K88</f>
        <v>20706724.32</v>
      </c>
      <c r="L89" s="111"/>
      <c r="M89" s="158" t="s">
        <v>110</v>
      </c>
      <c r="N89" s="158"/>
      <c r="O89" s="159">
        <f>O13+O23+O30+O53+O70+O84</f>
        <v>26446000</v>
      </c>
      <c r="P89" s="159">
        <f>P13+P23+P30+P53+P56+P70+P84+P88</f>
        <v>1891621.6400000001</v>
      </c>
      <c r="Q89" s="160">
        <f>Q13+Q23+Q30+Q53+Q56+Q70+Q84+Q88</f>
        <v>18241345.920000002</v>
      </c>
      <c r="R89" s="158" t="s">
        <v>110</v>
      </c>
      <c r="S89" s="158"/>
      <c r="T89" s="159">
        <f>T13+T23+T30+T53+T70+T84</f>
        <v>26446000</v>
      </c>
      <c r="U89" s="159">
        <f>U13+U23+U30+U53+U56+U70+U84+U88</f>
        <v>5552511.71</v>
      </c>
      <c r="V89" s="160">
        <f>V13+V23+V30+V53+V56+V70+V84+V88</f>
        <v>16349724.280000001</v>
      </c>
      <c r="W89" s="158" t="s">
        <v>110</v>
      </c>
      <c r="X89" s="158"/>
      <c r="Y89" s="159">
        <f>Y13+Y23+Y30+Y53+Y70+Y84</f>
        <v>26446000</v>
      </c>
      <c r="Z89" s="159">
        <f>Z13+Z23+Z30+Z53+Z56+Z70+Z84+Z88</f>
        <v>467284.48000000004</v>
      </c>
      <c r="AA89" s="160">
        <f>AA13+AA23+AA30+AA53+AA56+AA70+AA84+AA88</f>
        <v>10797212.57</v>
      </c>
    </row>
    <row r="90" spans="1:27" ht="20.25" customHeight="1">
      <c r="A90" s="458"/>
      <c r="B90" s="458"/>
      <c r="C90" s="461"/>
      <c r="D90" s="459"/>
      <c r="E90" s="460"/>
      <c r="F90" s="433"/>
      <c r="G90" s="547"/>
      <c r="H90" s="547"/>
      <c r="I90" s="547"/>
      <c r="J90" s="547"/>
      <c r="K90" s="547"/>
      <c r="L90" s="111">
        <v>20452779.32</v>
      </c>
      <c r="M90" s="547"/>
      <c r="N90" s="547"/>
      <c r="O90" s="547"/>
      <c r="P90" s="547"/>
      <c r="Q90" s="547"/>
      <c r="R90" s="547"/>
      <c r="S90" s="547"/>
      <c r="T90" s="547"/>
      <c r="U90" s="547"/>
      <c r="V90" s="547"/>
      <c r="W90" s="547"/>
      <c r="X90" s="547"/>
      <c r="Y90" s="547"/>
      <c r="Z90" s="547"/>
      <c r="AA90" s="547"/>
    </row>
    <row r="91" spans="1:27" ht="20.25" customHeight="1">
      <c r="A91" s="484"/>
      <c r="B91" s="484"/>
      <c r="C91" s="484"/>
      <c r="D91" s="484"/>
      <c r="E91" s="484"/>
      <c r="G91" s="23" t="s">
        <v>132</v>
      </c>
      <c r="H91" s="85"/>
      <c r="I91" s="82"/>
      <c r="J91" s="163"/>
      <c r="L91" s="111">
        <f>L90-K89</f>
        <v>-253945</v>
      </c>
      <c r="M91" s="23" t="s">
        <v>132</v>
      </c>
      <c r="N91" s="85"/>
      <c r="O91" s="82"/>
      <c r="P91" s="163"/>
      <c r="R91" s="23" t="s">
        <v>132</v>
      </c>
      <c r="S91" s="85"/>
      <c r="T91" s="82"/>
      <c r="U91" s="163"/>
      <c r="W91" s="23" t="s">
        <v>132</v>
      </c>
      <c r="X91" s="85"/>
      <c r="Y91" s="82"/>
      <c r="Z91" s="163">
        <v>467284.47999999998</v>
      </c>
    </row>
    <row r="92" spans="1:27" ht="20.25" customHeight="1">
      <c r="A92" s="23" t="s">
        <v>132</v>
      </c>
      <c r="B92" s="85"/>
      <c r="C92" s="82"/>
      <c r="D92" s="163"/>
      <c r="G92" s="28" t="s">
        <v>133</v>
      </c>
      <c r="H92" s="29"/>
      <c r="I92" s="29"/>
      <c r="J92" s="32"/>
      <c r="L92" s="111"/>
      <c r="M92" s="435" t="s">
        <v>133</v>
      </c>
      <c r="N92" s="29"/>
      <c r="O92" s="29"/>
      <c r="P92" s="32"/>
      <c r="R92" s="413" t="s">
        <v>133</v>
      </c>
      <c r="S92" s="29"/>
      <c r="T92" s="29"/>
      <c r="U92" s="32"/>
      <c r="W92" s="387" t="s">
        <v>133</v>
      </c>
      <c r="X92" s="29"/>
      <c r="Y92" s="29"/>
      <c r="Z92" s="32" t="s">
        <v>377</v>
      </c>
    </row>
    <row r="93" spans="1:27" ht="20.25" customHeight="1">
      <c r="A93" s="435" t="s">
        <v>133</v>
      </c>
      <c r="B93" s="29"/>
      <c r="C93" s="29"/>
      <c r="D93" s="32"/>
      <c r="G93" s="28"/>
      <c r="H93" s="29"/>
      <c r="I93" s="29"/>
      <c r="J93" s="32"/>
      <c r="L93" s="111">
        <f>L89-J89</f>
        <v>-2465378.4000000004</v>
      </c>
      <c r="M93" s="435"/>
      <c r="N93" s="29"/>
      <c r="O93" s="29"/>
      <c r="P93" s="32"/>
      <c r="R93" s="413"/>
      <c r="S93" s="29"/>
      <c r="T93" s="29"/>
      <c r="U93" s="32"/>
      <c r="W93" s="387"/>
      <c r="X93" s="29"/>
      <c r="Y93" s="29"/>
      <c r="Z93" s="32"/>
    </row>
    <row r="94" spans="1:27" ht="20.25" customHeight="1">
      <c r="A94" s="435"/>
      <c r="B94" s="29"/>
      <c r="C94" s="29"/>
      <c r="D94" s="32"/>
      <c r="F94" s="451"/>
      <c r="G94" s="16" t="s">
        <v>206</v>
      </c>
      <c r="H94" s="16"/>
      <c r="I94" s="16"/>
      <c r="J94" s="16"/>
      <c r="K94" s="167"/>
      <c r="L94" s="111"/>
      <c r="M94" s="16" t="s">
        <v>206</v>
      </c>
      <c r="N94" s="16"/>
      <c r="O94" s="16"/>
      <c r="P94" s="16"/>
      <c r="Q94" s="167"/>
      <c r="R94" s="16" t="s">
        <v>206</v>
      </c>
      <c r="S94" s="16"/>
      <c r="T94" s="16"/>
      <c r="U94" s="16"/>
      <c r="V94" s="167"/>
      <c r="W94" s="16" t="s">
        <v>206</v>
      </c>
      <c r="X94" s="16"/>
      <c r="Y94" s="16"/>
      <c r="Z94" s="16"/>
      <c r="AA94" s="167"/>
    </row>
    <row r="95" spans="1:27" ht="20.25" customHeight="1">
      <c r="A95" s="16" t="s">
        <v>206</v>
      </c>
      <c r="B95" s="16"/>
      <c r="C95" s="16"/>
      <c r="D95" s="16"/>
      <c r="E95" s="167"/>
      <c r="F95" s="452"/>
      <c r="G95" s="16" t="s">
        <v>205</v>
      </c>
      <c r="H95" s="16"/>
      <c r="I95" s="16"/>
      <c r="J95" s="16"/>
      <c r="K95" s="320"/>
      <c r="L95" s="111"/>
      <c r="M95" s="16" t="s">
        <v>205</v>
      </c>
      <c r="N95" s="16"/>
      <c r="O95" s="16"/>
      <c r="P95" s="16"/>
      <c r="Q95" s="320"/>
      <c r="R95" s="16" t="s">
        <v>205</v>
      </c>
      <c r="S95" s="16"/>
      <c r="T95" s="16"/>
      <c r="U95" s="16"/>
      <c r="V95" s="320"/>
      <c r="W95" s="16" t="s">
        <v>205</v>
      </c>
      <c r="X95" s="16"/>
      <c r="Y95" s="16"/>
      <c r="Z95" s="16"/>
      <c r="AA95" s="320"/>
    </row>
    <row r="96" spans="1:27" ht="20.25" customHeight="1">
      <c r="A96" s="16" t="s">
        <v>205</v>
      </c>
      <c r="B96" s="16"/>
      <c r="C96" s="16"/>
      <c r="D96" s="16"/>
      <c r="E96" s="320"/>
      <c r="F96" s="453"/>
      <c r="G96" s="467" t="s">
        <v>204</v>
      </c>
      <c r="H96" s="467"/>
      <c r="I96" s="467"/>
      <c r="J96" s="467"/>
      <c r="K96" s="170"/>
      <c r="L96" s="111"/>
      <c r="M96" s="467" t="s">
        <v>204</v>
      </c>
      <c r="N96" s="467"/>
      <c r="O96" s="467"/>
      <c r="P96" s="467"/>
      <c r="Q96" s="170"/>
      <c r="R96" s="467" t="s">
        <v>204</v>
      </c>
      <c r="S96" s="467"/>
      <c r="T96" s="467"/>
      <c r="U96" s="467"/>
      <c r="V96" s="170"/>
      <c r="W96" s="467" t="s">
        <v>204</v>
      </c>
      <c r="X96" s="467"/>
      <c r="Y96" s="467"/>
      <c r="Z96" s="467"/>
      <c r="AA96" s="170"/>
    </row>
    <row r="97" spans="1:27" ht="20.25" customHeight="1">
      <c r="A97" s="467" t="s">
        <v>204</v>
      </c>
      <c r="B97" s="467"/>
      <c r="C97" s="467"/>
      <c r="D97" s="467"/>
      <c r="E97" s="170"/>
      <c r="F97" s="453"/>
      <c r="G97" s="467"/>
      <c r="H97" s="467"/>
      <c r="I97" s="467"/>
      <c r="J97" s="467"/>
      <c r="K97" s="170"/>
      <c r="L97" s="111"/>
      <c r="M97" s="467"/>
      <c r="N97" s="467"/>
      <c r="O97" s="467"/>
      <c r="P97" s="467"/>
      <c r="Q97" s="170"/>
      <c r="R97" s="467"/>
      <c r="S97" s="467"/>
      <c r="T97" s="467"/>
      <c r="U97" s="467"/>
      <c r="V97" s="170"/>
      <c r="W97" s="467"/>
      <c r="X97" s="467"/>
      <c r="Y97" s="467"/>
      <c r="Z97" s="467"/>
      <c r="AA97" s="170"/>
    </row>
    <row r="98" spans="1:27" ht="20.25" customHeight="1">
      <c r="A98" s="467"/>
      <c r="B98" s="467"/>
      <c r="C98" s="467"/>
      <c r="D98" s="467"/>
      <c r="E98" s="170"/>
      <c r="F98" s="454"/>
      <c r="G98" s="15"/>
      <c r="H98" s="15"/>
      <c r="I98" s="28"/>
      <c r="J98" s="15"/>
      <c r="K98" s="171"/>
      <c r="L98" s="111"/>
      <c r="M98" s="432"/>
      <c r="N98" s="432"/>
      <c r="O98" s="435"/>
      <c r="P98" s="432"/>
      <c r="Q98" s="171"/>
      <c r="R98" s="404"/>
      <c r="S98" s="404"/>
      <c r="T98" s="413"/>
      <c r="U98" s="404"/>
      <c r="V98" s="171"/>
      <c r="W98" s="382"/>
      <c r="X98" s="382"/>
      <c r="Y98" s="387"/>
      <c r="Z98" s="382"/>
      <c r="AA98" s="171"/>
    </row>
    <row r="99" spans="1:27" ht="20.25" customHeight="1">
      <c r="A99" s="432"/>
      <c r="B99" s="432"/>
      <c r="C99" s="435"/>
      <c r="D99" s="432"/>
      <c r="E99" s="171"/>
      <c r="F99" s="454"/>
      <c r="G99" s="404"/>
      <c r="H99" s="404"/>
      <c r="I99" s="413"/>
      <c r="J99" s="404"/>
      <c r="K99" s="171"/>
      <c r="L99" s="111"/>
      <c r="M99" s="432"/>
      <c r="N99" s="432"/>
      <c r="O99" s="435"/>
      <c r="P99" s="432"/>
      <c r="Q99" s="171"/>
      <c r="R99" s="404"/>
      <c r="S99" s="404"/>
      <c r="T99" s="413"/>
      <c r="U99" s="404"/>
      <c r="V99" s="171"/>
      <c r="W99" s="404"/>
      <c r="X99" s="404"/>
      <c r="Y99" s="413"/>
      <c r="Z99" s="404"/>
      <c r="AA99" s="171"/>
    </row>
    <row r="100" spans="1:27" ht="20.25" customHeight="1">
      <c r="A100" s="432"/>
      <c r="B100" s="432"/>
      <c r="C100" s="435"/>
      <c r="D100" s="432"/>
      <c r="E100" s="171"/>
      <c r="F100" s="454"/>
      <c r="G100" s="404"/>
      <c r="H100" s="404"/>
      <c r="I100" s="413"/>
      <c r="J100" s="404"/>
      <c r="K100" s="171"/>
      <c r="L100" s="111"/>
      <c r="M100" s="432"/>
      <c r="N100" s="432"/>
      <c r="O100" s="435"/>
      <c r="P100" s="432"/>
      <c r="Q100" s="171"/>
      <c r="R100" s="404"/>
      <c r="S100" s="404"/>
      <c r="T100" s="413"/>
      <c r="U100" s="404"/>
      <c r="V100" s="171"/>
      <c r="W100" s="404"/>
      <c r="X100" s="404"/>
      <c r="Y100" s="413"/>
      <c r="Z100" s="404"/>
      <c r="AA100" s="171"/>
    </row>
    <row r="101" spans="1:27" ht="20.25" customHeight="1">
      <c r="A101" s="432"/>
      <c r="B101" s="432"/>
      <c r="C101" s="435"/>
      <c r="D101" s="432"/>
      <c r="E101" s="171"/>
      <c r="F101" s="454"/>
      <c r="G101" s="404"/>
      <c r="H101" s="404"/>
      <c r="I101" s="413"/>
      <c r="J101" s="404"/>
      <c r="K101" s="171"/>
      <c r="L101" s="111"/>
      <c r="M101" s="432"/>
      <c r="N101" s="432"/>
      <c r="O101" s="435"/>
      <c r="P101" s="432"/>
      <c r="Q101" s="171"/>
      <c r="R101" s="404"/>
      <c r="S101" s="404"/>
      <c r="T101" s="413"/>
      <c r="U101" s="404"/>
      <c r="V101" s="171"/>
      <c r="W101" s="404"/>
      <c r="X101" s="404"/>
      <c r="Y101" s="413"/>
      <c r="Z101" s="404"/>
      <c r="AA101" s="171"/>
    </row>
    <row r="102" spans="1:27" ht="20.25" customHeight="1">
      <c r="A102" s="432"/>
      <c r="B102" s="432"/>
      <c r="C102" s="435"/>
      <c r="D102" s="432"/>
      <c r="E102" s="171"/>
      <c r="F102" s="454"/>
      <c r="G102" s="404"/>
      <c r="H102" s="404"/>
      <c r="I102" s="413"/>
      <c r="J102" s="404"/>
      <c r="K102" s="171"/>
      <c r="L102" s="111"/>
      <c r="M102" s="432"/>
      <c r="N102" s="432"/>
      <c r="O102" s="435"/>
      <c r="P102" s="432"/>
      <c r="Q102" s="171"/>
      <c r="R102" s="404"/>
      <c r="S102" s="404"/>
      <c r="T102" s="413"/>
      <c r="U102" s="404"/>
      <c r="V102" s="171"/>
      <c r="W102" s="404"/>
      <c r="X102" s="404"/>
      <c r="Y102" s="413"/>
      <c r="Z102" s="404"/>
      <c r="AA102" s="171"/>
    </row>
    <row r="103" spans="1:27" ht="20.25" customHeight="1">
      <c r="A103" s="432"/>
      <c r="B103" s="432"/>
      <c r="C103" s="435"/>
      <c r="D103" s="432"/>
      <c r="E103" s="171"/>
      <c r="F103" s="454"/>
      <c r="G103" s="404"/>
      <c r="H103" s="404"/>
      <c r="I103" s="413"/>
      <c r="J103" s="404"/>
      <c r="K103" s="171"/>
      <c r="L103" s="111"/>
      <c r="M103" s="432"/>
      <c r="N103" s="432"/>
      <c r="O103" s="435"/>
      <c r="P103" s="432"/>
      <c r="Q103" s="171"/>
      <c r="R103" s="404"/>
      <c r="S103" s="404"/>
      <c r="T103" s="413"/>
      <c r="U103" s="404"/>
      <c r="V103" s="171"/>
      <c r="W103" s="404"/>
      <c r="X103" s="404"/>
      <c r="Y103" s="413"/>
      <c r="Z103" s="404"/>
      <c r="AA103" s="171"/>
    </row>
    <row r="104" spans="1:27" ht="20.25" customHeight="1">
      <c r="A104" s="432"/>
      <c r="B104" s="432"/>
      <c r="C104" s="435"/>
      <c r="D104" s="432"/>
      <c r="E104" s="171"/>
      <c r="F104" s="454"/>
      <c r="G104" s="404"/>
      <c r="H104" s="404"/>
      <c r="I104" s="413"/>
      <c r="J104" s="404"/>
      <c r="K104" s="171"/>
      <c r="L104" s="111"/>
      <c r="M104" s="432"/>
      <c r="N104" s="432"/>
      <c r="O104" s="435"/>
      <c r="P104" s="432"/>
      <c r="Q104" s="171"/>
      <c r="R104" s="404"/>
      <c r="S104" s="404"/>
      <c r="T104" s="413"/>
      <c r="U104" s="404"/>
      <c r="V104" s="171"/>
      <c r="W104" s="404"/>
      <c r="X104" s="404"/>
      <c r="Y104" s="413"/>
      <c r="Z104" s="404"/>
      <c r="AA104" s="171"/>
    </row>
    <row r="105" spans="1:27" ht="20.25" customHeight="1">
      <c r="A105" s="432"/>
      <c r="B105" s="432"/>
      <c r="C105" s="435"/>
      <c r="D105" s="432"/>
      <c r="E105" s="171"/>
      <c r="F105" s="454"/>
      <c r="G105" s="404"/>
      <c r="H105" s="404"/>
      <c r="I105" s="413"/>
      <c r="J105" s="404"/>
      <c r="K105" s="171"/>
      <c r="L105" s="111"/>
      <c r="M105" s="432"/>
      <c r="N105" s="432"/>
      <c r="O105" s="435"/>
      <c r="P105" s="432"/>
      <c r="Q105" s="171"/>
      <c r="R105" s="404"/>
      <c r="S105" s="404"/>
      <c r="T105" s="413"/>
      <c r="U105" s="404"/>
      <c r="V105" s="171"/>
      <c r="W105" s="404"/>
      <c r="X105" s="404"/>
      <c r="Y105" s="413"/>
      <c r="Z105" s="404"/>
      <c r="AA105" s="171"/>
    </row>
    <row r="106" spans="1:27" ht="20.25" customHeight="1">
      <c r="A106" s="432"/>
      <c r="B106" s="432"/>
      <c r="C106" s="435"/>
      <c r="D106" s="432"/>
      <c r="E106" s="171"/>
      <c r="F106" s="454"/>
      <c r="G106" s="404"/>
      <c r="H106" s="404"/>
      <c r="I106" s="413"/>
      <c r="J106" s="404"/>
      <c r="K106" s="171"/>
      <c r="L106" s="111"/>
      <c r="M106" s="432"/>
      <c r="N106" s="432"/>
      <c r="O106" s="435"/>
      <c r="P106" s="432"/>
      <c r="Q106" s="171"/>
      <c r="R106" s="404"/>
      <c r="S106" s="404"/>
      <c r="T106" s="413"/>
      <c r="U106" s="404"/>
      <c r="V106" s="171"/>
      <c r="W106" s="404"/>
      <c r="X106" s="404"/>
      <c r="Y106" s="413"/>
      <c r="Z106" s="404"/>
      <c r="AA106" s="171"/>
    </row>
    <row r="107" spans="1:27" ht="20.25" customHeight="1">
      <c r="A107" s="432"/>
      <c r="B107" s="432"/>
      <c r="C107" s="435"/>
      <c r="D107" s="432"/>
      <c r="E107" s="171"/>
      <c r="F107" s="454"/>
      <c r="G107" s="404"/>
      <c r="H107" s="404"/>
      <c r="I107" s="413"/>
      <c r="J107" s="404"/>
      <c r="K107" s="171"/>
      <c r="L107" s="111"/>
      <c r="M107" s="432"/>
      <c r="N107" s="432"/>
      <c r="O107" s="435"/>
      <c r="P107" s="432"/>
      <c r="Q107" s="171"/>
      <c r="R107" s="404"/>
      <c r="S107" s="404"/>
      <c r="T107" s="413"/>
      <c r="U107" s="404"/>
      <c r="V107" s="171"/>
      <c r="W107" s="404"/>
      <c r="X107" s="404"/>
      <c r="Y107" s="413"/>
      <c r="Z107" s="404"/>
      <c r="AA107" s="171"/>
    </row>
    <row r="108" spans="1:27" ht="20.25" customHeight="1">
      <c r="A108" s="432"/>
      <c r="B108" s="432"/>
      <c r="C108" s="435"/>
      <c r="D108" s="432"/>
      <c r="E108" s="171"/>
      <c r="F108" s="454"/>
      <c r="G108" s="404"/>
      <c r="H108" s="404"/>
      <c r="I108" s="413"/>
      <c r="J108" s="404"/>
      <c r="K108" s="171"/>
      <c r="L108" s="111"/>
      <c r="M108" s="432"/>
      <c r="N108" s="432"/>
      <c r="O108" s="435"/>
      <c r="P108" s="432"/>
      <c r="Q108" s="171"/>
      <c r="R108" s="404"/>
      <c r="S108" s="404"/>
      <c r="T108" s="413"/>
      <c r="U108" s="404"/>
      <c r="V108" s="171"/>
      <c r="W108" s="404"/>
      <c r="X108" s="404"/>
      <c r="Y108" s="413"/>
      <c r="Z108" s="404"/>
      <c r="AA108" s="171"/>
    </row>
    <row r="109" spans="1:27" ht="20.25" customHeight="1">
      <c r="A109" s="432"/>
      <c r="B109" s="432"/>
      <c r="C109" s="435"/>
      <c r="D109" s="432"/>
      <c r="E109" s="171"/>
      <c r="F109" s="454"/>
      <c r="G109" s="404"/>
      <c r="H109" s="404"/>
      <c r="I109" s="413"/>
      <c r="J109" s="404"/>
      <c r="K109" s="171"/>
      <c r="L109" s="111"/>
      <c r="M109" s="432"/>
      <c r="N109" s="432"/>
      <c r="O109" s="435"/>
      <c r="P109" s="432"/>
      <c r="Q109" s="171"/>
      <c r="R109" s="404"/>
      <c r="S109" s="404"/>
      <c r="T109" s="413"/>
      <c r="U109" s="404"/>
      <c r="V109" s="171"/>
      <c r="W109" s="404"/>
      <c r="X109" s="404"/>
      <c r="Y109" s="413"/>
      <c r="Z109" s="404"/>
      <c r="AA109" s="171"/>
    </row>
    <row r="110" spans="1:27" ht="20.25" customHeight="1">
      <c r="A110" s="432"/>
      <c r="B110" s="432"/>
      <c r="C110" s="435"/>
      <c r="D110" s="432"/>
      <c r="E110" s="171"/>
      <c r="F110" s="454"/>
      <c r="G110" s="404"/>
      <c r="H110" s="404"/>
      <c r="I110" s="413"/>
      <c r="J110" s="404"/>
      <c r="K110" s="171"/>
      <c r="L110" s="111"/>
      <c r="M110" s="432"/>
      <c r="N110" s="432"/>
      <c r="O110" s="435"/>
      <c r="P110" s="432"/>
      <c r="Q110" s="171"/>
      <c r="R110" s="404"/>
      <c r="S110" s="404"/>
      <c r="T110" s="413"/>
      <c r="U110" s="404"/>
      <c r="V110" s="171"/>
      <c r="W110" s="404"/>
      <c r="X110" s="404"/>
      <c r="Y110" s="413"/>
      <c r="Z110" s="404"/>
      <c r="AA110" s="171"/>
    </row>
    <row r="111" spans="1:27" ht="20.25" customHeight="1">
      <c r="A111" s="432"/>
      <c r="B111" s="432"/>
      <c r="C111" s="435"/>
      <c r="D111" s="432"/>
      <c r="E111" s="171"/>
      <c r="F111" s="454"/>
      <c r="G111" s="404"/>
      <c r="H111" s="404"/>
      <c r="I111" s="413"/>
      <c r="J111" s="404"/>
      <c r="K111" s="171"/>
      <c r="L111" s="111"/>
      <c r="M111" s="432"/>
      <c r="N111" s="432"/>
      <c r="O111" s="435"/>
      <c r="P111" s="432"/>
      <c r="Q111" s="171"/>
      <c r="R111" s="404"/>
      <c r="S111" s="404"/>
      <c r="T111" s="413"/>
      <c r="U111" s="404"/>
      <c r="V111" s="171"/>
      <c r="W111" s="404"/>
      <c r="X111" s="404"/>
      <c r="Y111" s="413"/>
      <c r="Z111" s="404"/>
      <c r="AA111" s="171"/>
    </row>
    <row r="112" spans="1:27" ht="20.25" customHeight="1">
      <c r="A112" s="432"/>
      <c r="B112" s="432"/>
      <c r="C112" s="435"/>
      <c r="D112" s="432"/>
      <c r="E112" s="171"/>
      <c r="F112" s="454"/>
      <c r="G112" s="404"/>
      <c r="H112" s="404"/>
      <c r="I112" s="413"/>
      <c r="J112" s="404"/>
      <c r="K112" s="171"/>
      <c r="L112" s="111"/>
      <c r="M112" s="432"/>
      <c r="N112" s="432"/>
      <c r="O112" s="435"/>
      <c r="P112" s="432"/>
      <c r="Q112" s="171"/>
      <c r="R112" s="404"/>
      <c r="S112" s="404"/>
      <c r="T112" s="413"/>
      <c r="U112" s="404"/>
      <c r="V112" s="171"/>
      <c r="W112" s="404"/>
      <c r="X112" s="404"/>
      <c r="Y112" s="413"/>
      <c r="Z112" s="404"/>
      <c r="AA112" s="171"/>
    </row>
    <row r="113" spans="1:27" ht="20.25" customHeight="1">
      <c r="A113" s="432"/>
      <c r="B113" s="432"/>
      <c r="C113" s="435"/>
      <c r="D113" s="432"/>
      <c r="E113" s="171"/>
      <c r="F113" s="454"/>
      <c r="G113" s="404"/>
      <c r="H113" s="404"/>
      <c r="I113" s="413"/>
      <c r="J113" s="404"/>
      <c r="K113" s="171"/>
      <c r="L113" s="111"/>
      <c r="M113" s="432"/>
      <c r="N113" s="432"/>
      <c r="O113" s="435"/>
      <c r="P113" s="432"/>
      <c r="Q113" s="171"/>
      <c r="R113" s="404"/>
      <c r="S113" s="404"/>
      <c r="T113" s="413"/>
      <c r="U113" s="404"/>
      <c r="V113" s="171"/>
      <c r="W113" s="404"/>
      <c r="X113" s="404"/>
      <c r="Y113" s="413"/>
      <c r="Z113" s="404"/>
      <c r="AA113" s="171"/>
    </row>
    <row r="114" spans="1:27" ht="20.25" customHeight="1">
      <c r="A114" s="432"/>
      <c r="B114" s="432"/>
      <c r="C114" s="435"/>
      <c r="D114" s="432"/>
      <c r="E114" s="171"/>
      <c r="F114" s="454"/>
      <c r="G114" s="404"/>
      <c r="H114" s="404"/>
      <c r="I114" s="413"/>
      <c r="J114" s="404"/>
      <c r="K114" s="171"/>
      <c r="L114" s="111"/>
      <c r="M114" s="432"/>
      <c r="N114" s="432"/>
      <c r="O114" s="435"/>
      <c r="P114" s="432"/>
      <c r="Q114" s="171"/>
      <c r="R114" s="404"/>
      <c r="S114" s="404"/>
      <c r="T114" s="413"/>
      <c r="U114" s="404"/>
      <c r="V114" s="171"/>
      <c r="W114" s="404"/>
      <c r="X114" s="404"/>
      <c r="Y114" s="413"/>
      <c r="Z114" s="404"/>
      <c r="AA114" s="171"/>
    </row>
    <row r="115" spans="1:27" ht="20.25" customHeight="1">
      <c r="A115" s="432"/>
      <c r="B115" s="432"/>
      <c r="C115" s="435"/>
      <c r="D115" s="432"/>
      <c r="E115" s="171"/>
      <c r="F115" s="454"/>
      <c r="G115" s="404"/>
      <c r="H115" s="404"/>
      <c r="I115" s="413"/>
      <c r="J115" s="404"/>
      <c r="K115" s="171"/>
      <c r="L115" s="111"/>
      <c r="M115" s="432"/>
      <c r="N115" s="432"/>
      <c r="O115" s="435"/>
      <c r="P115" s="432"/>
      <c r="Q115" s="171"/>
      <c r="R115" s="404"/>
      <c r="S115" s="404"/>
      <c r="T115" s="413"/>
      <c r="U115" s="404"/>
      <c r="V115" s="171"/>
      <c r="W115" s="404"/>
      <c r="X115" s="404"/>
      <c r="Y115" s="413"/>
      <c r="Z115" s="404"/>
      <c r="AA115" s="171"/>
    </row>
    <row r="116" spans="1:27" ht="20.25" customHeight="1">
      <c r="A116" s="432"/>
      <c r="B116" s="432"/>
      <c r="C116" s="435"/>
      <c r="D116" s="432"/>
      <c r="E116" s="171"/>
      <c r="F116" s="454"/>
      <c r="G116" s="404"/>
      <c r="H116" s="404"/>
      <c r="I116" s="413"/>
      <c r="J116" s="404"/>
      <c r="K116" s="171"/>
      <c r="L116" s="111"/>
      <c r="M116" s="432"/>
      <c r="N116" s="432"/>
      <c r="O116" s="435"/>
      <c r="P116" s="432"/>
      <c r="Q116" s="171"/>
      <c r="R116" s="404"/>
      <c r="S116" s="404"/>
      <c r="T116" s="413"/>
      <c r="U116" s="404"/>
      <c r="V116" s="171"/>
      <c r="W116" s="404"/>
      <c r="X116" s="404"/>
      <c r="Y116" s="413"/>
      <c r="Z116" s="404"/>
      <c r="AA116" s="171"/>
    </row>
    <row r="117" spans="1:27" ht="20.25" customHeight="1">
      <c r="A117" s="432"/>
      <c r="B117" s="432"/>
      <c r="C117" s="435"/>
      <c r="D117" s="432"/>
      <c r="E117" s="171"/>
      <c r="F117" s="454"/>
      <c r="G117" s="404"/>
      <c r="H117" s="404"/>
      <c r="I117" s="413"/>
      <c r="J117" s="404"/>
      <c r="K117" s="171"/>
      <c r="L117" s="111"/>
      <c r="M117" s="432"/>
      <c r="N117" s="432"/>
      <c r="O117" s="435"/>
      <c r="P117" s="432"/>
      <c r="Q117" s="171"/>
      <c r="R117" s="404"/>
      <c r="S117" s="404"/>
      <c r="T117" s="413"/>
      <c r="U117" s="404"/>
      <c r="V117" s="171"/>
      <c r="W117" s="404"/>
      <c r="X117" s="404"/>
      <c r="Y117" s="413"/>
      <c r="Z117" s="404"/>
      <c r="AA117" s="171"/>
    </row>
    <row r="118" spans="1:27" ht="20.25" customHeight="1">
      <c r="A118" s="432"/>
      <c r="B118" s="432"/>
      <c r="C118" s="435"/>
      <c r="D118" s="432"/>
      <c r="E118" s="171"/>
      <c r="F118" s="454"/>
      <c r="G118" s="404"/>
      <c r="H118" s="404"/>
      <c r="I118" s="413"/>
      <c r="J118" s="404"/>
      <c r="K118" s="171"/>
      <c r="L118" s="111"/>
      <c r="M118" s="432"/>
      <c r="N118" s="432"/>
      <c r="O118" s="435"/>
      <c r="P118" s="432"/>
      <c r="Q118" s="171"/>
      <c r="R118" s="404"/>
      <c r="S118" s="404"/>
      <c r="T118" s="413"/>
      <c r="U118" s="404"/>
      <c r="V118" s="171"/>
      <c r="W118" s="404"/>
      <c r="X118" s="404"/>
      <c r="Y118" s="413"/>
      <c r="Z118" s="404"/>
      <c r="AA118" s="171"/>
    </row>
    <row r="119" spans="1:27" ht="20.25" customHeight="1">
      <c r="A119" s="432"/>
      <c r="B119" s="432"/>
      <c r="C119" s="435"/>
      <c r="D119" s="432"/>
      <c r="E119" s="171"/>
      <c r="F119" s="454"/>
      <c r="G119" s="404"/>
      <c r="H119" s="404"/>
      <c r="I119" s="413"/>
      <c r="J119" s="404"/>
      <c r="K119" s="171"/>
      <c r="L119" s="111"/>
      <c r="M119" s="432"/>
      <c r="N119" s="432"/>
      <c r="O119" s="435"/>
      <c r="P119" s="432"/>
      <c r="Q119" s="171"/>
      <c r="R119" s="404"/>
      <c r="S119" s="404"/>
      <c r="T119" s="413"/>
      <c r="U119" s="404"/>
      <c r="V119" s="171"/>
      <c r="W119" s="404"/>
      <c r="X119" s="404"/>
      <c r="Y119" s="413"/>
      <c r="Z119" s="404"/>
      <c r="AA119" s="171"/>
    </row>
    <row r="120" spans="1:27" ht="20.25" customHeight="1">
      <c r="A120" s="432"/>
      <c r="B120" s="432"/>
      <c r="C120" s="435"/>
      <c r="D120" s="432"/>
      <c r="E120" s="171"/>
      <c r="F120" s="454"/>
      <c r="G120" s="404"/>
      <c r="H120" s="404"/>
      <c r="I120" s="413"/>
      <c r="J120" s="404"/>
      <c r="K120" s="171"/>
      <c r="L120" s="111"/>
      <c r="M120" s="432"/>
      <c r="N120" s="432"/>
      <c r="O120" s="435"/>
      <c r="P120" s="432"/>
      <c r="Q120" s="171"/>
      <c r="R120" s="404"/>
      <c r="S120" s="404"/>
      <c r="T120" s="413"/>
      <c r="U120" s="404"/>
      <c r="V120" s="171"/>
      <c r="W120" s="404"/>
      <c r="X120" s="404"/>
      <c r="Y120" s="413"/>
      <c r="Z120" s="404"/>
      <c r="AA120" s="171"/>
    </row>
    <row r="121" spans="1:27" ht="20.25" customHeight="1">
      <c r="A121" s="432"/>
      <c r="B121" s="432"/>
      <c r="C121" s="435"/>
      <c r="D121" s="432"/>
      <c r="E121" s="171"/>
      <c r="F121" s="454"/>
      <c r="G121" s="404"/>
      <c r="H121" s="404"/>
      <c r="I121" s="413"/>
      <c r="J121" s="404"/>
      <c r="K121" s="171"/>
      <c r="L121" s="111"/>
      <c r="M121" s="432"/>
      <c r="N121" s="432"/>
      <c r="O121" s="435"/>
      <c r="P121" s="432"/>
      <c r="Q121" s="171"/>
      <c r="R121" s="404"/>
      <c r="S121" s="404"/>
      <c r="T121" s="413"/>
      <c r="U121" s="404"/>
      <c r="V121" s="171"/>
      <c r="W121" s="404"/>
      <c r="X121" s="404"/>
      <c r="Y121" s="413"/>
      <c r="Z121" s="404"/>
      <c r="AA121" s="171"/>
    </row>
    <row r="122" spans="1:27" ht="20.25" customHeight="1">
      <c r="A122" s="432"/>
      <c r="B122" s="432"/>
      <c r="C122" s="435"/>
      <c r="D122" s="432"/>
      <c r="E122" s="171"/>
      <c r="F122" s="454"/>
      <c r="G122" s="404"/>
      <c r="H122" s="404"/>
      <c r="I122" s="413"/>
      <c r="J122" s="404"/>
      <c r="K122" s="171"/>
      <c r="L122" s="111"/>
      <c r="M122" s="432"/>
      <c r="N122" s="432"/>
      <c r="O122" s="435"/>
      <c r="P122" s="432"/>
      <c r="Q122" s="171"/>
      <c r="R122" s="404"/>
      <c r="S122" s="404"/>
      <c r="T122" s="413"/>
      <c r="U122" s="404"/>
      <c r="V122" s="171"/>
      <c r="W122" s="404"/>
      <c r="X122" s="404"/>
      <c r="Y122" s="413"/>
      <c r="Z122" s="404"/>
      <c r="AA122" s="171"/>
    </row>
    <row r="123" spans="1:27" ht="20.25" customHeight="1">
      <c r="A123" s="432"/>
      <c r="B123" s="432"/>
      <c r="C123" s="435"/>
      <c r="D123" s="432"/>
      <c r="E123" s="171"/>
      <c r="F123" s="454"/>
      <c r="G123" s="404"/>
      <c r="H123" s="404"/>
      <c r="I123" s="413"/>
      <c r="J123" s="404"/>
      <c r="K123" s="171"/>
      <c r="L123" s="111"/>
      <c r="M123" s="432"/>
      <c r="N123" s="432"/>
      <c r="O123" s="435"/>
      <c r="P123" s="432"/>
      <c r="Q123" s="171"/>
      <c r="R123" s="404"/>
      <c r="S123" s="404"/>
      <c r="T123" s="413"/>
      <c r="U123" s="404"/>
      <c r="V123" s="171"/>
      <c r="W123" s="404"/>
      <c r="X123" s="404"/>
      <c r="Y123" s="413"/>
      <c r="Z123" s="404"/>
      <c r="AA123" s="171"/>
    </row>
    <row r="124" spans="1:27" ht="20.25" customHeight="1">
      <c r="A124" s="432"/>
      <c r="B124" s="432"/>
      <c r="C124" s="435"/>
      <c r="D124" s="432"/>
      <c r="E124" s="171"/>
      <c r="F124" s="454"/>
      <c r="G124" s="404"/>
      <c r="H124" s="404"/>
      <c r="I124" s="413"/>
      <c r="J124" s="404"/>
      <c r="K124" s="171"/>
      <c r="L124" s="111"/>
      <c r="M124" s="432"/>
      <c r="N124" s="432"/>
      <c r="O124" s="435"/>
      <c r="P124" s="432"/>
      <c r="Q124" s="171"/>
      <c r="R124" s="404"/>
      <c r="S124" s="404"/>
      <c r="T124" s="413"/>
      <c r="U124" s="404"/>
      <c r="V124" s="171"/>
      <c r="W124" s="404"/>
      <c r="X124" s="404"/>
      <c r="Y124" s="413"/>
      <c r="Z124" s="404"/>
      <c r="AA124" s="171"/>
    </row>
    <row r="125" spans="1:27" ht="20.25" customHeight="1">
      <c r="A125" s="432"/>
      <c r="B125" s="432"/>
      <c r="C125" s="435"/>
      <c r="D125" s="432"/>
      <c r="E125" s="171"/>
      <c r="F125" s="454"/>
      <c r="G125" s="404"/>
      <c r="H125" s="404"/>
      <c r="I125" s="413"/>
      <c r="J125" s="404"/>
      <c r="K125" s="171"/>
      <c r="L125" s="111"/>
      <c r="M125" s="432"/>
      <c r="N125" s="432"/>
      <c r="O125" s="435"/>
      <c r="P125" s="432"/>
      <c r="Q125" s="171"/>
      <c r="R125" s="404"/>
      <c r="S125" s="404"/>
      <c r="T125" s="413"/>
      <c r="U125" s="404"/>
      <c r="V125" s="171"/>
      <c r="W125" s="404"/>
      <c r="X125" s="404"/>
      <c r="Y125" s="413"/>
      <c r="Z125" s="404"/>
      <c r="AA125" s="171"/>
    </row>
    <row r="126" spans="1:27" ht="20.25" customHeight="1">
      <c r="A126" s="432"/>
      <c r="B126" s="432"/>
      <c r="C126" s="435"/>
      <c r="D126" s="432"/>
      <c r="E126" s="171"/>
      <c r="F126" s="454"/>
      <c r="G126" s="15"/>
      <c r="H126" s="15"/>
      <c r="I126" s="15"/>
      <c r="J126" s="15"/>
      <c r="K126" s="171"/>
      <c r="L126" s="111"/>
      <c r="M126" s="432"/>
      <c r="N126" s="432"/>
      <c r="O126" s="432"/>
      <c r="P126" s="432"/>
      <c r="Q126" s="171"/>
      <c r="R126" s="404"/>
      <c r="S126" s="404"/>
      <c r="T126" s="404"/>
      <c r="U126" s="404"/>
      <c r="V126" s="171"/>
      <c r="W126" s="382"/>
      <c r="X126" s="382"/>
      <c r="Y126" s="382"/>
      <c r="Z126" s="382"/>
      <c r="AA126" s="171"/>
    </row>
    <row r="127" spans="1:27" ht="20.25" customHeight="1">
      <c r="A127" s="432"/>
      <c r="B127" s="432"/>
      <c r="C127" s="432"/>
      <c r="D127" s="432"/>
      <c r="E127" s="171"/>
      <c r="F127" s="454"/>
      <c r="G127" s="15"/>
      <c r="H127" s="15"/>
      <c r="I127" s="15"/>
      <c r="J127" s="15"/>
      <c r="K127" s="171"/>
      <c r="L127" s="111"/>
      <c r="M127" s="432"/>
      <c r="N127" s="432"/>
      <c r="O127" s="432"/>
      <c r="P127" s="432"/>
      <c r="Q127" s="171"/>
      <c r="R127" s="404"/>
      <c r="S127" s="404"/>
      <c r="T127" s="404"/>
      <c r="U127" s="404"/>
      <c r="V127" s="171"/>
      <c r="W127" s="382"/>
      <c r="X127" s="382"/>
      <c r="Y127" s="382"/>
      <c r="Z127" s="382"/>
      <c r="AA127" s="171"/>
    </row>
    <row r="128" spans="1:27" ht="20.25" customHeight="1">
      <c r="A128" s="432"/>
      <c r="B128" s="432"/>
      <c r="C128" s="432"/>
      <c r="D128" s="432"/>
      <c r="E128" s="171"/>
      <c r="F128" s="454"/>
      <c r="G128" s="15" t="s">
        <v>399</v>
      </c>
      <c r="H128" s="15"/>
      <c r="I128" s="15"/>
      <c r="J128" s="15"/>
      <c r="K128" s="171"/>
      <c r="L128" s="128"/>
      <c r="M128" s="432" t="s">
        <v>399</v>
      </c>
      <c r="N128" s="432"/>
      <c r="O128" s="432"/>
      <c r="P128" s="432"/>
      <c r="Q128" s="171"/>
      <c r="R128" s="404"/>
      <c r="S128" s="404"/>
      <c r="T128" s="404"/>
      <c r="U128" s="404"/>
      <c r="V128" s="171"/>
      <c r="W128" s="382"/>
      <c r="X128" s="382"/>
      <c r="Y128" s="382"/>
      <c r="Z128" s="382"/>
      <c r="AA128" s="171"/>
    </row>
    <row r="129" spans="1:27" s="162" customFormat="1" ht="20.25" customHeight="1">
      <c r="A129" s="432" t="s">
        <v>399</v>
      </c>
      <c r="B129" s="432"/>
      <c r="C129" s="432"/>
      <c r="D129" s="432"/>
      <c r="E129" s="171"/>
      <c r="F129" s="454"/>
      <c r="G129" s="15"/>
      <c r="H129" s="15"/>
      <c r="I129" s="15"/>
      <c r="J129" s="15"/>
      <c r="K129" s="171"/>
      <c r="L129" s="161"/>
      <c r="M129" s="432"/>
      <c r="N129" s="432"/>
      <c r="O129" s="432"/>
      <c r="P129" s="432"/>
      <c r="Q129" s="171"/>
      <c r="R129" s="404"/>
      <c r="S129" s="404"/>
      <c r="T129" s="404"/>
      <c r="U129" s="404"/>
      <c r="V129" s="171"/>
      <c r="W129" s="382"/>
      <c r="X129" s="382"/>
      <c r="Y129" s="382"/>
      <c r="Z129" s="382"/>
      <c r="AA129" s="171"/>
    </row>
    <row r="130" spans="1:27" s="162" customFormat="1" ht="20.25" customHeight="1">
      <c r="A130" s="432"/>
      <c r="B130" s="432"/>
      <c r="C130" s="432"/>
      <c r="D130" s="432"/>
      <c r="E130" s="171"/>
      <c r="F130" s="454"/>
      <c r="G130" s="15"/>
      <c r="H130" s="15"/>
      <c r="I130" s="15"/>
      <c r="J130" s="15"/>
      <c r="K130" s="171"/>
      <c r="L130" s="115"/>
      <c r="M130" s="432"/>
      <c r="N130" s="432"/>
      <c r="O130" s="432"/>
      <c r="P130" s="432"/>
      <c r="Q130" s="171"/>
      <c r="R130" s="404"/>
      <c r="S130" s="404"/>
      <c r="T130" s="404"/>
      <c r="U130" s="404"/>
      <c r="V130" s="171"/>
      <c r="W130" s="382"/>
      <c r="X130" s="382"/>
      <c r="Y130" s="382"/>
      <c r="Z130" s="382"/>
      <c r="AA130" s="171"/>
    </row>
    <row r="131" spans="1:27" s="162" customFormat="1" ht="20.25" customHeight="1">
      <c r="A131" s="432"/>
      <c r="B131" s="432"/>
      <c r="C131" s="432"/>
      <c r="D131" s="432"/>
      <c r="E131" s="171"/>
      <c r="F131" s="454"/>
      <c r="G131" s="15"/>
      <c r="H131" s="15"/>
      <c r="I131" s="15"/>
      <c r="J131" s="15"/>
      <c r="K131" s="171"/>
      <c r="L131" s="21"/>
      <c r="M131" s="432"/>
      <c r="N131" s="432"/>
      <c r="O131" s="432"/>
      <c r="P131" s="432"/>
      <c r="Q131" s="171"/>
      <c r="R131" s="404"/>
      <c r="S131" s="404"/>
      <c r="T131" s="404"/>
      <c r="U131" s="404"/>
      <c r="V131" s="171"/>
      <c r="W131" s="382"/>
      <c r="X131" s="382"/>
      <c r="Y131" s="382"/>
      <c r="Z131" s="382"/>
      <c r="AA131" s="171"/>
    </row>
    <row r="132" spans="1:27" s="162" customFormat="1" ht="20.25" customHeight="1">
      <c r="A132" s="432"/>
      <c r="B132" s="432"/>
      <c r="C132" s="432"/>
      <c r="D132" s="432"/>
      <c r="E132" s="171"/>
      <c r="F132" s="454"/>
      <c r="G132" s="15"/>
      <c r="H132" s="15"/>
      <c r="I132" s="15"/>
      <c r="J132" s="15"/>
      <c r="K132" s="171"/>
      <c r="L132" s="21"/>
      <c r="M132" s="432"/>
      <c r="N132" s="432"/>
      <c r="O132" s="432"/>
      <c r="P132" s="432"/>
      <c r="Q132" s="171"/>
      <c r="R132" s="404"/>
      <c r="S132" s="404"/>
      <c r="T132" s="404"/>
      <c r="U132" s="404"/>
      <c r="V132" s="171"/>
      <c r="W132" s="382"/>
      <c r="X132" s="382"/>
      <c r="Y132" s="382"/>
      <c r="Z132" s="382"/>
      <c r="AA132" s="171"/>
    </row>
    <row r="133" spans="1:27" s="162" customFormat="1" ht="19.5" customHeight="1">
      <c r="A133" s="432"/>
      <c r="B133" s="432"/>
      <c r="C133" s="432"/>
      <c r="D133" s="432"/>
      <c r="E133" s="171"/>
      <c r="F133" s="454"/>
      <c r="G133" s="15"/>
      <c r="H133" s="15"/>
      <c r="I133" s="15"/>
      <c r="J133" s="15"/>
      <c r="K133" s="171"/>
      <c r="L133" s="21"/>
      <c r="M133" s="432"/>
      <c r="N133" s="432"/>
      <c r="O133" s="432"/>
      <c r="P133" s="432"/>
      <c r="Q133" s="171"/>
      <c r="R133" s="404"/>
      <c r="S133" s="404"/>
      <c r="T133" s="404"/>
      <c r="U133" s="404"/>
      <c r="V133" s="171"/>
      <c r="W133" s="382"/>
      <c r="X133" s="382"/>
      <c r="Y133" s="382"/>
      <c r="Z133" s="382"/>
      <c r="AA133" s="171"/>
    </row>
    <row r="134" spans="1:27" ht="18" customHeight="1">
      <c r="A134" s="432"/>
      <c r="B134" s="432"/>
      <c r="C134" s="432"/>
      <c r="D134" s="432"/>
      <c r="E134" s="171"/>
      <c r="F134" s="454"/>
      <c r="G134" s="15"/>
      <c r="H134" s="15"/>
      <c r="I134" s="15"/>
      <c r="J134" s="15"/>
      <c r="K134" s="171"/>
      <c r="L134" s="167"/>
      <c r="M134" s="432"/>
      <c r="N134" s="432"/>
      <c r="O134" s="432"/>
      <c r="P134" s="432"/>
      <c r="Q134" s="171"/>
      <c r="R134" s="404"/>
      <c r="S134" s="404"/>
      <c r="T134" s="404"/>
      <c r="U134" s="404"/>
      <c r="V134" s="171"/>
      <c r="W134" s="382"/>
      <c r="X134" s="382"/>
      <c r="Y134" s="382"/>
      <c r="Z134" s="382"/>
      <c r="AA134" s="171"/>
    </row>
    <row r="135" spans="1:27" ht="18" customHeight="1">
      <c r="A135" s="432"/>
      <c r="B135" s="432"/>
      <c r="C135" s="432"/>
      <c r="D135" s="432"/>
      <c r="E135" s="171"/>
      <c r="F135" s="454"/>
      <c r="G135" s="15"/>
      <c r="H135" s="15"/>
      <c r="I135" s="15"/>
      <c r="J135" s="15"/>
      <c r="K135" s="171"/>
      <c r="M135" s="432"/>
      <c r="N135" s="432"/>
      <c r="O135" s="432"/>
      <c r="P135" s="432"/>
      <c r="Q135" s="171"/>
      <c r="R135" s="404"/>
      <c r="S135" s="404"/>
      <c r="T135" s="404"/>
      <c r="U135" s="404"/>
      <c r="V135" s="171"/>
      <c r="W135" s="382"/>
      <c r="X135" s="382"/>
      <c r="Y135" s="382"/>
      <c r="Z135" s="382"/>
      <c r="AA135" s="171"/>
    </row>
    <row r="136" spans="1:27" ht="18" customHeight="1">
      <c r="A136" s="432"/>
      <c r="B136" s="432"/>
      <c r="C136" s="432"/>
      <c r="D136" s="432"/>
      <c r="E136" s="171"/>
      <c r="L136" s="170"/>
    </row>
    <row r="137" spans="1:27" ht="18" customHeight="1">
      <c r="L137" s="170"/>
    </row>
    <row r="138" spans="1:27" ht="18" customHeight="1">
      <c r="L138" s="170"/>
    </row>
    <row r="139" spans="1:27" ht="18" customHeight="1">
      <c r="L139" s="170"/>
    </row>
    <row r="140" spans="1:27" ht="18" customHeight="1">
      <c r="L140" s="170"/>
    </row>
    <row r="141" spans="1:27" ht="18" customHeight="1">
      <c r="L141" s="170"/>
    </row>
    <row r="142" spans="1:27" ht="18" customHeight="1">
      <c r="L142" s="170"/>
    </row>
    <row r="143" spans="1:27" ht="20.25" customHeight="1">
      <c r="L143" s="171"/>
    </row>
    <row r="144" spans="1:27" ht="20.25" customHeight="1">
      <c r="J144" s="12">
        <v>1227400</v>
      </c>
      <c r="L144" s="21"/>
      <c r="P144" s="12">
        <v>1227400</v>
      </c>
      <c r="U144" s="12">
        <v>1227400</v>
      </c>
      <c r="Z144" s="12">
        <v>1227400</v>
      </c>
    </row>
    <row r="145" spans="4:26" ht="20.25" customHeight="1">
      <c r="D145" s="12">
        <v>1227400</v>
      </c>
      <c r="J145" s="21">
        <v>11499888.220000001</v>
      </c>
      <c r="L145" s="21"/>
      <c r="P145" s="21">
        <v>11499888.220000001</v>
      </c>
      <c r="U145" s="21">
        <v>11499888.220000001</v>
      </c>
      <c r="Z145" s="21">
        <v>11499888.220000001</v>
      </c>
    </row>
    <row r="146" spans="4:26" ht="20.25" customHeight="1">
      <c r="D146" s="21">
        <v>11499888.220000001</v>
      </c>
      <c r="J146" s="21">
        <v>4051180</v>
      </c>
      <c r="L146" s="21"/>
      <c r="P146" s="21">
        <v>4051180</v>
      </c>
      <c r="U146" s="21">
        <v>4051180</v>
      </c>
      <c r="Z146" s="21">
        <v>4051180</v>
      </c>
    </row>
    <row r="147" spans="4:26" ht="20.25" customHeight="1">
      <c r="D147" s="21">
        <v>4051180</v>
      </c>
      <c r="J147" s="166">
        <f>SUM(J144:J146)</f>
        <v>16778468.219999999</v>
      </c>
      <c r="L147" s="171"/>
      <c r="P147" s="166">
        <f>SUM(P144:P146)</f>
        <v>16778468.219999999</v>
      </c>
      <c r="U147" s="166">
        <f>SUM(U144:U146)</f>
        <v>16778468.219999999</v>
      </c>
      <c r="Z147" s="166">
        <f>SUM(Z144:Z146)</f>
        <v>16778468.219999999</v>
      </c>
    </row>
    <row r="148" spans="4:26" ht="20.25" customHeight="1">
      <c r="D148" s="166">
        <f>SUM(D145:D147)</f>
        <v>16778468.219999999</v>
      </c>
      <c r="L148" s="171"/>
    </row>
    <row r="149" spans="4:26" ht="20.25" customHeight="1">
      <c r="L149" s="171"/>
    </row>
    <row r="150" spans="4:26" ht="20.25" customHeight="1">
      <c r="L150" s="171"/>
    </row>
    <row r="151" spans="4:26" ht="20.25" customHeight="1">
      <c r="L151" s="171"/>
    </row>
    <row r="152" spans="4:26" ht="20.25" customHeight="1">
      <c r="L152" s="171"/>
    </row>
    <row r="153" spans="4:26" ht="20.25" customHeight="1">
      <c r="L153" s="171"/>
    </row>
    <row r="154" spans="4:26" ht="21" customHeight="1">
      <c r="J154" s="236" t="s">
        <v>182</v>
      </c>
      <c r="P154" s="236" t="s">
        <v>182</v>
      </c>
      <c r="U154" s="236" t="s">
        <v>182</v>
      </c>
      <c r="Z154" s="236" t="s">
        <v>182</v>
      </c>
    </row>
    <row r="155" spans="4:26" ht="24" customHeight="1">
      <c r="D155" s="236" t="s">
        <v>182</v>
      </c>
    </row>
    <row r="156" spans="4:26" ht="24" customHeight="1"/>
    <row r="157" spans="4:26" ht="24" customHeight="1"/>
    <row r="158" spans="4:26" ht="24" customHeight="1"/>
    <row r="159" spans="4:26" ht="24" customHeight="1"/>
    <row r="160" spans="4:26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18.75" customHeight="1"/>
    <row r="168" ht="35.25" customHeight="1"/>
    <row r="169" ht="24" customHeight="1"/>
  </sheetData>
  <mergeCells count="70">
    <mergeCell ref="A98:D98"/>
    <mergeCell ref="M90:Q90"/>
    <mergeCell ref="M96:P96"/>
    <mergeCell ref="M97:P97"/>
    <mergeCell ref="A2:E2"/>
    <mergeCell ref="A3:E3"/>
    <mergeCell ref="A4:E4"/>
    <mergeCell ref="A6:A7"/>
    <mergeCell ref="C6:C7"/>
    <mergeCell ref="A38:E38"/>
    <mergeCell ref="A39:A40"/>
    <mergeCell ref="C39:C40"/>
    <mergeCell ref="A75:E75"/>
    <mergeCell ref="A76:A77"/>
    <mergeCell ref="C76:C77"/>
    <mergeCell ref="A91:E91"/>
    <mergeCell ref="A97:D97"/>
    <mergeCell ref="M38:Q38"/>
    <mergeCell ref="M39:M40"/>
    <mergeCell ref="O39:O40"/>
    <mergeCell ref="M75:Q75"/>
    <mergeCell ref="M76:M77"/>
    <mergeCell ref="O76:O77"/>
    <mergeCell ref="I76:I77"/>
    <mergeCell ref="R90:V90"/>
    <mergeCell ref="R96:U96"/>
    <mergeCell ref="R97:U97"/>
    <mergeCell ref="M2:Q2"/>
    <mergeCell ref="M3:Q3"/>
    <mergeCell ref="M4:Q4"/>
    <mergeCell ref="M6:M7"/>
    <mergeCell ref="O6:O7"/>
    <mergeCell ref="R38:V38"/>
    <mergeCell ref="R39:R40"/>
    <mergeCell ref="T39:T40"/>
    <mergeCell ref="R75:V75"/>
    <mergeCell ref="R76:R77"/>
    <mergeCell ref="T76:T77"/>
    <mergeCell ref="W90:AA90"/>
    <mergeCell ref="W2:AA2"/>
    <mergeCell ref="W3:AA3"/>
    <mergeCell ref="W4:AA4"/>
    <mergeCell ref="G38:K38"/>
    <mergeCell ref="G2:K2"/>
    <mergeCell ref="G3:K3"/>
    <mergeCell ref="G4:K4"/>
    <mergeCell ref="G6:G7"/>
    <mergeCell ref="I6:I7"/>
    <mergeCell ref="W6:W7"/>
    <mergeCell ref="R2:V2"/>
    <mergeCell ref="R3:V3"/>
    <mergeCell ref="R4:V4"/>
    <mergeCell ref="R6:R7"/>
    <mergeCell ref="T6:T7"/>
    <mergeCell ref="W97:Z97"/>
    <mergeCell ref="G96:J96"/>
    <mergeCell ref="G97:J97"/>
    <mergeCell ref="Y6:Y7"/>
    <mergeCell ref="W38:AA38"/>
    <mergeCell ref="W39:W40"/>
    <mergeCell ref="Y39:Y40"/>
    <mergeCell ref="W75:AA75"/>
    <mergeCell ref="W76:W77"/>
    <mergeCell ref="Y76:Y77"/>
    <mergeCell ref="W96:Z96"/>
    <mergeCell ref="G90:K90"/>
    <mergeCell ref="G39:G40"/>
    <mergeCell ref="I39:I40"/>
    <mergeCell ref="G75:K75"/>
    <mergeCell ref="G76:G77"/>
  </mergeCells>
  <phoneticPr fontId="0" type="noConversion"/>
  <pageMargins left="0.41" right="0.13" top="0.28000000000000003" bottom="0" header="0.6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งบทดลอง </vt:lpstr>
      <vt:lpstr>หมายเหตุ 2</vt:lpstr>
      <vt:lpstr>กระทบยอด</vt:lpstr>
      <vt:lpstr>รับ - จ่าย</vt:lpstr>
      <vt:lpstr>รายรับจริง</vt:lpstr>
    </vt:vector>
  </TitlesOfParts>
  <Company>same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nakum</dc:creator>
  <cp:lastModifiedBy>obec</cp:lastModifiedBy>
  <cp:lastPrinted>2017-07-12T02:10:37Z</cp:lastPrinted>
  <dcterms:created xsi:type="dcterms:W3CDTF">2001-11-05T07:54:33Z</dcterms:created>
  <dcterms:modified xsi:type="dcterms:W3CDTF">2017-08-29T09:49:54Z</dcterms:modified>
</cp:coreProperties>
</file>