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785" yWindow="420" windowWidth="17580" windowHeight="7350" tabRatio="906" activeTab="1"/>
  </bookViews>
  <sheets>
    <sheet name="งบทดลอง " sheetId="1" r:id="rId1"/>
    <sheet name="หมายเหตุ 2" sheetId="25" r:id="rId2"/>
    <sheet name="กระทบยอด" sheetId="49" r:id="rId3"/>
    <sheet name="รับ - จ่าย" sheetId="28" r:id="rId4"/>
    <sheet name="รายรับจริง" sheetId="5" r:id="rId5"/>
  </sheets>
  <calcPr calcId="145621"/>
</workbook>
</file>

<file path=xl/calcChain.xml><?xml version="1.0" encoding="utf-8"?>
<calcChain xmlns="http://schemas.openxmlformats.org/spreadsheetml/2006/main">
  <c r="G19" i="28"/>
  <c r="E70" i="5"/>
  <c r="D70" l="1"/>
  <c r="E63" i="49" l="1"/>
  <c r="G93" i="28" l="1"/>
  <c r="H93"/>
  <c r="E128" i="49"/>
  <c r="E91"/>
  <c r="E26"/>
  <c r="H74" i="28" l="1"/>
  <c r="E56" i="5" l="1"/>
  <c r="D25" i="25" l="1"/>
  <c r="C35" i="1"/>
  <c r="C13" i="5"/>
  <c r="C89" s="1"/>
  <c r="D13"/>
  <c r="E13"/>
  <c r="C23"/>
  <c r="D23"/>
  <c r="E23"/>
  <c r="C30"/>
  <c r="D30"/>
  <c r="E30"/>
  <c r="C53"/>
  <c r="D53"/>
  <c r="E53"/>
  <c r="D56"/>
  <c r="C56"/>
  <c r="C70"/>
  <c r="C84"/>
  <c r="D84"/>
  <c r="E84"/>
  <c r="D88"/>
  <c r="E88"/>
  <c r="D120"/>
  <c r="A19" i="28"/>
  <c r="C19"/>
  <c r="D19"/>
  <c r="D33"/>
  <c r="G33"/>
  <c r="A55"/>
  <c r="C55"/>
  <c r="D55"/>
  <c r="G55"/>
  <c r="D68"/>
  <c r="G68"/>
  <c r="D7" i="25"/>
  <c r="D56"/>
  <c r="D35" i="1"/>
  <c r="D67"/>
  <c r="D71" s="1"/>
  <c r="C71" i="5" l="1"/>
  <c r="E71"/>
  <c r="E89"/>
  <c r="G34" i="28"/>
  <c r="D34"/>
  <c r="D69"/>
  <c r="G69"/>
  <c r="D71" i="5"/>
  <c r="D89"/>
  <c r="G73" i="28" l="1"/>
  <c r="H75" s="1"/>
  <c r="D70"/>
  <c r="D73"/>
  <c r="G70"/>
</calcChain>
</file>

<file path=xl/sharedStrings.xml><?xml version="1.0" encoding="utf-8"?>
<sst xmlns="http://schemas.openxmlformats.org/spreadsheetml/2006/main" count="602" uniqueCount="344">
  <si>
    <t>องค์การบริหารส่วนตำบลนาขุม</t>
  </si>
  <si>
    <t>รายการ</t>
  </si>
  <si>
    <t>เดบิท</t>
  </si>
  <si>
    <t>เครดิต</t>
  </si>
  <si>
    <t>ค่าตอบแทน</t>
  </si>
  <si>
    <t>ค่าใช้สอย</t>
  </si>
  <si>
    <t>เงินสะสม</t>
  </si>
  <si>
    <t>-</t>
  </si>
  <si>
    <t>ค่าสาธารณูปโภค</t>
  </si>
  <si>
    <t>งบกลาง</t>
  </si>
  <si>
    <t>รหัสบัญชี</t>
  </si>
  <si>
    <t>รหัส</t>
  </si>
  <si>
    <t>ประมาณการ</t>
  </si>
  <si>
    <t>บัญชี</t>
  </si>
  <si>
    <t>รายได้จัดเก็บเอง</t>
  </si>
  <si>
    <t>หมวดภาษีอากร</t>
  </si>
  <si>
    <t>(1)  ภาษีโรงเรือนและที่ดิน</t>
  </si>
  <si>
    <t>(2)  ภาษีบำรุงท้องที่</t>
  </si>
  <si>
    <t>(3)  ภาษีป้าย</t>
  </si>
  <si>
    <t xml:space="preserve">       รวม</t>
  </si>
  <si>
    <t>หมวดค่าธรรมเนียม ค่าปรับและใบอนุญาต</t>
  </si>
  <si>
    <t>(2)  ค่าธรรมเนียมเกี่ยวกับใบอนุญาตการขายสุรา</t>
  </si>
  <si>
    <t xml:space="preserve">     รวม</t>
  </si>
  <si>
    <t>หมวดรายได้จากทรัพย์สิน</t>
  </si>
  <si>
    <t>(1)  ค่าเช่าที่ดิน</t>
  </si>
  <si>
    <t>(2)  ค่าเช่าหรือค่าบริการสถานที่</t>
  </si>
  <si>
    <t>(3)  ดอกเบี้ย</t>
  </si>
  <si>
    <t>(4)  เงินปันผลหรือเงินรางวัลต่าง ๆ</t>
  </si>
  <si>
    <t xml:space="preserve"> - 2 -</t>
  </si>
  <si>
    <t>หมวดรายได้จากสาธารณูปโภคและการพาณิชย์</t>
  </si>
  <si>
    <t>(1)  เงินช่วยเหลือท้องถิ่นจากกิจการเฉพาะการ</t>
  </si>
  <si>
    <t>(2)  เงินสะสมจากการโอนกิจการสาธารณูปโภคหรือ</t>
  </si>
  <si>
    <t xml:space="preserve">      การพาณิชย์</t>
  </si>
  <si>
    <t>หมวดรายได้เบ็ดเตล็ด</t>
  </si>
  <si>
    <t>(1)  เงินที่มีผู้อุทิศให้</t>
  </si>
  <si>
    <t>(2)  ค่าขายแบบแปลน</t>
  </si>
  <si>
    <t>(3)  ค่าเขียนแบบแปลน</t>
  </si>
  <si>
    <t>(4)  รายได้เบ็ดเตล็ดอื่น ๆ</t>
  </si>
  <si>
    <t>หมวดรายได้จากทุน</t>
  </si>
  <si>
    <t>(1)  ค่าขายทอดตลาดทรัพย์สิน</t>
  </si>
  <si>
    <t xml:space="preserve">รายได้ที่รัฐบาลเก็บแล้วจัดสรรให้องค์กรปกครองส่วน- </t>
  </si>
  <si>
    <t>ท้องถิ่น หมวดภาษีจัดสรร</t>
  </si>
  <si>
    <t>(3)  ภาษีธุรกิจเฉพาะ</t>
  </si>
  <si>
    <t>(4)  ภาษีสุรา</t>
  </si>
  <si>
    <t>(5)  ภาษีสรรพสามิต</t>
  </si>
  <si>
    <t xml:space="preserve">  -  3  -</t>
  </si>
  <si>
    <t>รายได้ที่รัฐบาลอุดหนุนให้องค์กรปกครองส่วนท้องถิ่น</t>
  </si>
  <si>
    <t>หมวดเงินอุดหนุน</t>
  </si>
  <si>
    <t>(3)  เงินอุดหนุนกรณีต่าง ๆ ที่ต้องนำมาตั้งงบประมาณ</t>
  </si>
  <si>
    <t>รายได้ที่รัฐบาลอุดหนุนให้โดยระบุวัตถุประสงค์</t>
  </si>
  <si>
    <t>หมวดเงินอุดหนุนเฉพาะกิจ</t>
  </si>
  <si>
    <t>3000</t>
  </si>
  <si>
    <t>ค่าวัสดุ</t>
  </si>
  <si>
    <t>เงินอุดหนุน</t>
  </si>
  <si>
    <t>ค่าครุภัณฑ์</t>
  </si>
  <si>
    <t>ค่าที่ดินและสิ่งก่อสร้าง</t>
  </si>
  <si>
    <t>ลูกหนี้ - เงินยืมเงินสะสม</t>
  </si>
  <si>
    <t>จนถึงปัจจุบัน</t>
  </si>
  <si>
    <t>เดือนนี้</t>
  </si>
  <si>
    <t>เกิดขึ้นจริง</t>
  </si>
  <si>
    <t>บาท</t>
  </si>
  <si>
    <t>รายรับ (หมายเหตุ 1)</t>
  </si>
  <si>
    <t xml:space="preserve">   รวมรายรับ</t>
  </si>
  <si>
    <t>รายจ่าย</t>
  </si>
  <si>
    <t>รวมรายจ่าย</t>
  </si>
  <si>
    <t xml:space="preserve">                สูงกว่า</t>
  </si>
  <si>
    <t xml:space="preserve">            ยอดยกไป</t>
  </si>
  <si>
    <t>วันที่ลงบัญชี</t>
  </si>
  <si>
    <t>วันที่ฝากธนาคาร</t>
  </si>
  <si>
    <t>จำนวนเงิน</t>
  </si>
  <si>
    <t>วันที่</t>
  </si>
  <si>
    <t>เลขที่เช็ค</t>
  </si>
  <si>
    <t>รายละเอียด</t>
  </si>
  <si>
    <t>ผู้จัดทำ</t>
  </si>
  <si>
    <t>ผู้ตรวจสอบ</t>
  </si>
  <si>
    <t>ทราบ</t>
  </si>
  <si>
    <t>บัญชี   เงินฝากออมทรัพย์ อบต.นาขุม</t>
  </si>
  <si>
    <t>งบกระทบยอดเงินฝากธนาคาร</t>
  </si>
  <si>
    <t>(5)  ค่าปรับการผิดสัญญาจ้าง</t>
  </si>
  <si>
    <t>(4)  เงินอุดหนุนทั่วไป(กรณีเร่งด่วน)</t>
  </si>
  <si>
    <t>ภาษีอากร</t>
  </si>
  <si>
    <t>ค่าธรรมเนียมค่าปรับและ  ใบอนุญาต</t>
  </si>
  <si>
    <t>รายได้จากทรัพย์สิน</t>
  </si>
  <si>
    <t>รายได้เบ็ดเตล็ด</t>
  </si>
  <si>
    <t>ภาษีจัดสรร</t>
  </si>
  <si>
    <t>..............................................</t>
  </si>
  <si>
    <t>ปลัดองค์การบริหารส่วนตำบลนาขุม</t>
  </si>
  <si>
    <t>เงินทุน - สำรองเงินสะสม</t>
  </si>
  <si>
    <t xml:space="preserve">                   (ต่ำกว่า)</t>
  </si>
  <si>
    <t>รายจ่ายอื่น</t>
  </si>
  <si>
    <t xml:space="preserve"> - </t>
  </si>
  <si>
    <t xml:space="preserve"> องค์การบริหารส่วนตำบลนาขุม </t>
  </si>
  <si>
    <t xml:space="preserve"> รายรับจริงประกอบงบทดลองและรายงานรับ - จ่ายเงินสด </t>
  </si>
  <si>
    <t xml:space="preserve"> รับจริง </t>
  </si>
  <si>
    <t xml:space="preserve">       เนื้อสัตว์</t>
  </si>
  <si>
    <t xml:space="preserve">                                                         ผู้ตรวจสอบ</t>
  </si>
  <si>
    <t>นายกองค์การบริหารส่วนตำบลนาขุม</t>
  </si>
  <si>
    <t xml:space="preserve">  รวมทั้งสิ้น</t>
  </si>
  <si>
    <t>ยอดยกมา</t>
  </si>
  <si>
    <t xml:space="preserve">เงินอุดหนุนเพื่อการบูรณะท้องถิ่นฯ </t>
  </si>
  <si>
    <t>รายจ่ายค้างจ่าย</t>
  </si>
  <si>
    <t>(2)  เงินอุดหนุนทั่วไป(อบต.)</t>
  </si>
  <si>
    <t>(1)  ค่าธรรมเนียมเกี่ยวกับควบคุมการฆ่าสัตว์และ</t>
  </si>
  <si>
    <t>(เพื่อสนับสนุนการกระจายอำนาจ)</t>
  </si>
  <si>
    <t xml:space="preserve"> - เงินรับฝาก ภาษี หัก ณ ที่จ่าย</t>
  </si>
  <si>
    <t xml:space="preserve">                                                              ตำแหน่ง   ปลัด อบต.นาขุม</t>
  </si>
  <si>
    <t>ธนาคาร   ธกส.สาขาบ้านโคก</t>
  </si>
  <si>
    <t>รองปลัดองค์การบริหารส่วนตำบล  รักษาราชการแทน</t>
  </si>
  <si>
    <t xml:space="preserve">     ธนาคาร   กรุงไทย  สาขาน้ำปาด</t>
  </si>
  <si>
    <t xml:space="preserve"> - เงินรับฝาก - เงินทุนเศรษฐกิจชุมชน</t>
  </si>
  <si>
    <t>รวม</t>
  </si>
  <si>
    <t>เงินฝาก  ธกส. (กระแสรายวัน)  00673-5-00007-9</t>
  </si>
  <si>
    <r>
      <t>เงินฝาก ธกส.</t>
    </r>
    <r>
      <rPr>
        <sz val="12"/>
        <rFont val="TH SarabunPSK"/>
        <family val="2"/>
      </rPr>
      <t xml:space="preserve"> (ออมทรัพย์) เงินทุนเศรษฐกิจชุมชนฯ</t>
    </r>
    <r>
      <rPr>
        <sz val="14"/>
        <rFont val="TH SarabunPSK"/>
        <family val="2"/>
      </rPr>
      <t xml:space="preserve"> 01673-2-57408-9</t>
    </r>
  </si>
  <si>
    <t>เงินฝาก กรุงไทย (กระแสรายวัน)  537-6-00438-4</t>
  </si>
  <si>
    <t>เงินฝาก กรุงไทย (ออมทรัพย์)  537-0-02971-7</t>
  </si>
  <si>
    <t>(นางสกุลตรา  บุตรที)</t>
  </si>
  <si>
    <t>(นางสกุลตรา   บุตรที)</t>
  </si>
  <si>
    <t>เรียน  นายก อบต.นาขุม</t>
  </si>
  <si>
    <t xml:space="preserve">   -  เพื่อโปรดทราบ</t>
  </si>
  <si>
    <t>รับจริง</t>
  </si>
  <si>
    <t>ตั้งแต่ต้นปี</t>
  </si>
  <si>
    <t>(8)  ค่าธรรมเนียมจดทะเบียนพาณิชย์</t>
  </si>
  <si>
    <t>(9)  ค่าปรับผู้กระทำผิดกฏหมายจราจรทางบก</t>
  </si>
  <si>
    <t xml:space="preserve">     รวมหมวดภาษีจัดสรร</t>
  </si>
  <si>
    <t>รวมรายได้จัดเก็บเอง + ภาษีจัดสรร</t>
  </si>
  <si>
    <t xml:space="preserve">                      </t>
  </si>
  <si>
    <t>เงินรับฝาก  (หมายเหตุ 2)</t>
  </si>
  <si>
    <t>บัญชี   เงินฝากออมทรัพย์ โครงการเศรษฐกิจชุมชนฯ</t>
  </si>
  <si>
    <t xml:space="preserve">     รวมเงินอุดหนุนเฉพาะกิจ</t>
  </si>
  <si>
    <t>รายจ่ายตามงบประมาณ</t>
  </si>
  <si>
    <t>เงินเดือนประจำ</t>
  </si>
  <si>
    <t>เงินเดือนการเมือง</t>
  </si>
  <si>
    <t>ภาษีหัก ณ ที่จ่าย</t>
  </si>
  <si>
    <t>ธนาคาร   กรุงไทย  สาขาน้ำปาด</t>
  </si>
  <si>
    <t>บัญชี   อบต.นาขุม  (เงินฝากประจำ 36 เดือน)</t>
  </si>
  <si>
    <t xml:space="preserve"> - เงินรับฝาก - เงินสมทบประกันสังคม</t>
  </si>
  <si>
    <t>เงินรับฝาก -เงินสมทบประกันสังคม</t>
  </si>
  <si>
    <t>เงินฝาก กรุงไทย (ประจำ 32 เดือน)  537-2-05149-3</t>
  </si>
  <si>
    <t>เงินรับฝาก - เงินสมทบประกันสังคม</t>
  </si>
  <si>
    <t xml:space="preserve">                                                                    ผู้ตรวจสอบ</t>
  </si>
  <si>
    <t>- เงินรับฝาก - เงินประกันสัญญา</t>
  </si>
  <si>
    <t xml:space="preserve">                                                           พ.จ.อ.</t>
  </si>
  <si>
    <t>เงินฝาก  ธกส. (ออมทรัพย์)   01673-2-00150-1</t>
  </si>
  <si>
    <r>
      <t>บวก :</t>
    </r>
    <r>
      <rPr>
        <sz val="16"/>
        <rFont val="TH SarabunPSK"/>
        <family val="2"/>
      </rPr>
      <t xml:space="preserve">   เงินฝากระหว่างทาง</t>
    </r>
  </si>
  <si>
    <r>
      <t xml:space="preserve">หัก : </t>
    </r>
    <r>
      <rPr>
        <sz val="16"/>
        <rFont val="TH SarabunPSK"/>
        <family val="2"/>
      </rPr>
      <t xml:space="preserve"> เช็คที่อนุมัติแล้วผู้มีสิทธิยังไม่มารับ</t>
    </r>
  </si>
  <si>
    <r>
      <t xml:space="preserve">หัก : </t>
    </r>
    <r>
      <rPr>
        <sz val="16"/>
        <rFont val="TH SarabunPSK"/>
        <family val="2"/>
      </rPr>
      <t xml:space="preserve"> เช็คจ่ายที่ผู้จ่ายยังไม่นำมาขึ้นเงินกับธนาคาร</t>
    </r>
  </si>
  <si>
    <r>
      <t>บวก :</t>
    </r>
    <r>
      <rPr>
        <sz val="16"/>
        <rFont val="TH SarabunPSK"/>
        <family val="2"/>
      </rPr>
      <t xml:space="preserve">  หรือ (หัก) รายการกระทบยอดอื่น ๆ </t>
    </r>
  </si>
  <si>
    <t>เงินรับฝาก  -  ค่ารักษาพยาบาล</t>
  </si>
  <si>
    <t>(6)  ค่าภาคหลวงแร่</t>
  </si>
  <si>
    <t>(7)  ค่าธรรมเนียมจดทะเบียนสิทธิและนิติกรรมที่ดิน</t>
  </si>
  <si>
    <t>(8)  ค่าภาคหลวงปิโตรเลียม</t>
  </si>
  <si>
    <t>(9)  เงินที่เก็บตามกฎหมายว่าด้วยอุทยานแห่งชาติ</t>
  </si>
  <si>
    <t>(10)  ค่าธรรมเนียมน้ำบาดาลและใช้น้ำบาดาล</t>
  </si>
  <si>
    <t xml:space="preserve">(1)  ภาษีมูลค่าเพิ่มตาม พ.ร.บ.กำหนดแผนฯ </t>
  </si>
  <si>
    <t>ไม่ใส่ 91560  ใช้ไหม</t>
  </si>
  <si>
    <t xml:space="preserve">(6) ค่าปรับอื่น ๆ </t>
  </si>
  <si>
    <t>เงินรับฝาก - เงินประกันสัญญา</t>
  </si>
  <si>
    <t>เงินรับฝาก - ภาษีหัก ณ  ที่จ่าย</t>
  </si>
  <si>
    <t>เงินรับฝาก - โครงการเศรษฐกิจชุมชน</t>
  </si>
  <si>
    <t>เงินรับฝาก - ส่วนลด 6%</t>
  </si>
  <si>
    <t>เงินรับฝาก - เงินทุนเศรษฐกิจชุมชน</t>
  </si>
  <si>
    <t xml:space="preserve"> ตำแหน่ง ผู้อำนวยการกองคลัง</t>
  </si>
  <si>
    <t>เลขที่บัญชี   537-0-029731-7</t>
  </si>
  <si>
    <t xml:space="preserve">               ผู้อำนวยการกองคลัง                            ปลัดองค์การบริหารส่วนตำบลนาขุม</t>
  </si>
  <si>
    <t xml:space="preserve">         หัวหน้าสำนักปลัด  รักษาราชการแทน      รองปลัดองค์การบริหารส่วนตำบล  รักษาราชการแทน  นายกองค์การบริหารส่วนตำบลนาขุม</t>
  </si>
  <si>
    <t xml:space="preserve">               (นายธิตติธร   อ่อนวงษ์)                             (พงศธร   รัตนโชติคุณ)                             (นางสกุลตรา  บุตรที)</t>
  </si>
  <si>
    <t xml:space="preserve">                                                                    พ.จ.อ.</t>
  </si>
  <si>
    <t xml:space="preserve">บวก :  หรือ (หัก) รายการกระทบยอดอื่น ๆ    </t>
  </si>
  <si>
    <t>15873616</t>
  </si>
  <si>
    <t>เลขที่บัญชี  01673-2-00150-1</t>
  </si>
  <si>
    <t>บัญชี   เงินฝากประจำ 12  เดือน</t>
  </si>
  <si>
    <t>เลขที่บัญชี   30673-4-16760-6</t>
  </si>
  <si>
    <t xml:space="preserve">บวก :  หรือ (หัก) รายการกระทบยอดอื่น ๆ  </t>
  </si>
  <si>
    <t xml:space="preserve">    ตำแหน่ง  นักวิชาการเงินและบัญชีปฏิบัติการ</t>
  </si>
  <si>
    <t>เลขที่บัญชี  01673-2-57408-9</t>
  </si>
  <si>
    <t xml:space="preserve">    ตำแหน่ง   นักวิชาการเงินและบัญชีปฏิบัติการ</t>
  </si>
  <si>
    <t>เลขที่บัญชี  537-2-05149-3</t>
  </si>
  <si>
    <t xml:space="preserve">     ตำแหน่ง  นักวิชาการเงินและบัญชีปฏิบัติการ</t>
  </si>
  <si>
    <t>เงินรับฝากประกันสังคม 130.- (ของปี 58 จำนวน  5  บาท  ของสันติ 125.- บาท)</t>
  </si>
  <si>
    <t>110203</t>
  </si>
  <si>
    <t>110201</t>
  </si>
  <si>
    <t>110202</t>
  </si>
  <si>
    <t>ลูกหนี้ - เงินยืมเงินทุนเศรษฐกิจชุมชน</t>
  </si>
  <si>
    <t>113500</t>
  </si>
  <si>
    <t>140300</t>
  </si>
  <si>
    <t>300000</t>
  </si>
  <si>
    <t>320000</t>
  </si>
  <si>
    <t>210402</t>
  </si>
  <si>
    <t>215000</t>
  </si>
  <si>
    <t xml:space="preserve">                ผู้อำนวยการกองคลัง                            ปลัดองค์การบริหารส่วนตำบลนาขุม</t>
  </si>
  <si>
    <t>เงินรับฝาก - โครงการเศรษฐกิจชุมชน (ลูกหนี้)</t>
  </si>
  <si>
    <t>ผู้อำนวยการกองคลัง</t>
  </si>
  <si>
    <t xml:space="preserve">                                                    พ.จ.อ.</t>
  </si>
  <si>
    <t>(พงศธร   รัตนโชติคุณ)</t>
  </si>
  <si>
    <t>รายงาน รับ - จ่ายเงิน</t>
  </si>
  <si>
    <t>ที่เกิดขึ้นจริง</t>
  </si>
  <si>
    <t>(บาท)</t>
  </si>
  <si>
    <t>เงินอุดหนุนระบุ</t>
  </si>
  <si>
    <t>เฉพาะกิจ (บาท)</t>
  </si>
  <si>
    <t>วัตถุประสงค์/</t>
  </si>
  <si>
    <t>เงินรายรับ (หมายเหตุ 1)</t>
  </si>
  <si>
    <t>เงินเดือน (ฝ่ายการเมือง)</t>
  </si>
  <si>
    <t>เงินเดือน (ฝ่ายประจำ)</t>
  </si>
  <si>
    <t>511000</t>
  </si>
  <si>
    <t>521000</t>
  </si>
  <si>
    <t>522000</t>
  </si>
  <si>
    <t>531000</t>
  </si>
  <si>
    <t>532000</t>
  </si>
  <si>
    <t>533000</t>
  </si>
  <si>
    <t>534000</t>
  </si>
  <si>
    <t>541000</t>
  </si>
  <si>
    <t>542000</t>
  </si>
  <si>
    <t>551000</t>
  </si>
  <si>
    <t>561000</t>
  </si>
  <si>
    <t>410000</t>
  </si>
  <si>
    <t>412000</t>
  </si>
  <si>
    <t>413000</t>
  </si>
  <si>
    <t>415000</t>
  </si>
  <si>
    <t>421000</t>
  </si>
  <si>
    <t>431000</t>
  </si>
  <si>
    <t>215001</t>
  </si>
  <si>
    <t>215013</t>
  </si>
  <si>
    <t>215016</t>
  </si>
  <si>
    <t>215008</t>
  </si>
  <si>
    <t>-  เงินรับฝากส่วนลดในการจัดเก็บภาษีบำรุงท้องที่ 6%</t>
  </si>
  <si>
    <t>215005</t>
  </si>
  <si>
    <t>310000</t>
  </si>
  <si>
    <t>113100</t>
  </si>
  <si>
    <t>411000</t>
  </si>
  <si>
    <t>411001</t>
  </si>
  <si>
    <t>411002</t>
  </si>
  <si>
    <t>411003</t>
  </si>
  <si>
    <t>412103</t>
  </si>
  <si>
    <t>412210</t>
  </si>
  <si>
    <t>412299</t>
  </si>
  <si>
    <t>(6)  ค่าธรรมเนียมอื่น ๆ</t>
  </si>
  <si>
    <t>412199</t>
  </si>
  <si>
    <t>412128</t>
  </si>
  <si>
    <t>412202</t>
  </si>
  <si>
    <t>(5)  รายได้จากทรัพย์สินอื่น ๆ</t>
  </si>
  <si>
    <t>413001</t>
  </si>
  <si>
    <t>413002</t>
  </si>
  <si>
    <t>413003</t>
  </si>
  <si>
    <t>413004</t>
  </si>
  <si>
    <t>413999</t>
  </si>
  <si>
    <t>414000</t>
  </si>
  <si>
    <t>414003</t>
  </si>
  <si>
    <t>414004</t>
  </si>
  <si>
    <t xml:space="preserve">(4)  รายได้จากสาธารณูปโภคอื่น ๆ </t>
  </si>
  <si>
    <t>414999</t>
  </si>
  <si>
    <t>(3)  รายได้จากสาธารณูปโภคและการพาณิชย์</t>
  </si>
  <si>
    <t>414006</t>
  </si>
  <si>
    <t>415003</t>
  </si>
  <si>
    <t>415004</t>
  </si>
  <si>
    <t>415005</t>
  </si>
  <si>
    <t>415999</t>
  </si>
  <si>
    <t>416000</t>
  </si>
  <si>
    <t>416001</t>
  </si>
  <si>
    <t>420000</t>
  </si>
  <si>
    <t>(1)  ภาษีและค่าธรรมเนียมรถยนต์และล้อเลื่อน</t>
  </si>
  <si>
    <t>421001</t>
  </si>
  <si>
    <t>421002</t>
  </si>
  <si>
    <t>(2)  ภาษีมูลค่าเพิ่มตาม พ.ร.บ. จัดสรรรายได้ฯ</t>
  </si>
  <si>
    <t>421004</t>
  </si>
  <si>
    <t>421005</t>
  </si>
  <si>
    <t>421006</t>
  </si>
  <si>
    <t>421007</t>
  </si>
  <si>
    <t>421012</t>
  </si>
  <si>
    <t>421015</t>
  </si>
  <si>
    <t>421013</t>
  </si>
  <si>
    <t>421014</t>
  </si>
  <si>
    <t>421017</t>
  </si>
  <si>
    <t>430000</t>
  </si>
  <si>
    <t>ลูกหนี้เงินยืม</t>
  </si>
  <si>
    <t>211000</t>
  </si>
  <si>
    <t>เงินรับฝากส่วนลดในการจัดเก็บภาษีบำรุงท้องที่ 6%</t>
  </si>
  <si>
    <t>(1)  เงินอุดหนุนทั่วไป สำหรับดำเนินการตามอำนาจหน้าที่ฯลฯ</t>
  </si>
  <si>
    <t>431002</t>
  </si>
  <si>
    <t xml:space="preserve"> - เงินสะสม (รับคืนเงินรายจ่ายปี 59)</t>
  </si>
  <si>
    <t xml:space="preserve">งบทดลอง </t>
  </si>
  <si>
    <t xml:space="preserve">         หัวหน้าสำนักปลัด  รักษาราชการแทน      รองปลัดองค์การบริหารส่วนตำบล  รักษาราชการแทน    นายกองค์การบริหารส่วนตำบลนาขุม</t>
  </si>
  <si>
    <t xml:space="preserve">               (นายธิตติธร   อ่อนวงษ์)                             (พงศธร   รัตนโชติคุณ)                                           (นางสกุลตรา  บุตรที)</t>
  </si>
  <si>
    <t>รายจ่ายค้างจ่าย (หมายเหตุ 2)</t>
  </si>
  <si>
    <t>หมายเหตุ  1</t>
  </si>
  <si>
    <t>รายละเอียด ประกอบงบทดลองและรายงานรับ - จ่ายเงิน</t>
  </si>
  <si>
    <t>หมวดที่จ่าย</t>
  </si>
  <si>
    <t>ฎีกาค้างจ่าย(หมายเหตุ3)</t>
  </si>
  <si>
    <t>เงินรับฝาก (หมายเหตุ 4)</t>
  </si>
  <si>
    <t xml:space="preserve">      รายรับ                        รายจ่าย</t>
  </si>
  <si>
    <t>190001</t>
  </si>
  <si>
    <t>213000</t>
  </si>
  <si>
    <t>ฎีกาค้างจ่าย (หมายเหตุ 3)</t>
  </si>
  <si>
    <t xml:space="preserve">- ลูกหนี้เงินยืม </t>
  </si>
  <si>
    <t>เงินฝาก ธกส. (ประจำ12  เดือน)   30673-4-16760-6</t>
  </si>
  <si>
    <t>เงินเกินบัญชี</t>
  </si>
  <si>
    <t>216001</t>
  </si>
  <si>
    <t xml:space="preserve">   (นายธิตติธร   อ่อนวงษ์)</t>
  </si>
  <si>
    <t>หัวหน้าสำนักปลัด  รักษาราชการแทน</t>
  </si>
  <si>
    <t xml:space="preserve">         หัวหน้าสำนักปลัด  รักษาราชการแทน      รองปลัดองค์การบริหารส่วนตำบล  รักษาราชการแทน     นายกองค์การบริหารส่วนตำบลนาขุม</t>
  </si>
  <si>
    <t xml:space="preserve">               (นายธิตติธร   อ่อนวงษ์)                             (พงศธร   รัตนโชติคุณ)                                     (นางสกุลตรา  บุตรที)</t>
  </si>
  <si>
    <t>เงินอุดหนุนเฉพาะกิจค้างจ่าย  (เยี้งยังชีพผู้สูงอายุ)</t>
  </si>
  <si>
    <t>เงินอุดหนุนเฉพาะกิจค้างจ่าย  (เยี้งยังชีพผู้พิการ)</t>
  </si>
  <si>
    <t>เงินอุดหนุนเฉพาะกิจค้างจ่าย  (สนับสนุน ศพด.)</t>
  </si>
  <si>
    <t>เงินอุดหนุนเฉพาะกิจค้างจ่าย  (โครงการป้องกันไฟป่า)</t>
  </si>
  <si>
    <t>เงินอุดหนุนเฉพาะกิจค้างจ่าย  (ยาเสพติด)</t>
  </si>
  <si>
    <t xml:space="preserve">  </t>
  </si>
  <si>
    <t>ลูกหนี้เงินยืม- เงินสะสม</t>
  </si>
  <si>
    <t>เงินรับฝากอื่นๆ (ค่ารักษาพยาบาล)</t>
  </si>
  <si>
    <t>215999</t>
  </si>
  <si>
    <t>พ.จ.อ. พงศธร รัตนโชติคุณ</t>
  </si>
  <si>
    <t>11  พฤษภาคม  2559</t>
  </si>
  <si>
    <t>รายได้จากทุน</t>
  </si>
  <si>
    <t>113700</t>
  </si>
  <si>
    <t xml:space="preserve"> - ลูกหนี้ เงินรับฝาก - เงินทุนเศรษฐกิจชุมชน</t>
  </si>
  <si>
    <t>เงินยืมเงินรางวัลและค่าตอบแทนในโครงการแข่งขันกีฬา</t>
  </si>
  <si>
    <t>ต้านภัยยาเสพติด</t>
  </si>
  <si>
    <t>นายกิตติพงษ์  คำปล้อง</t>
  </si>
  <si>
    <t>เงินยืมค่าใช้จ่ายในการเดินทางไปราชการเพื่อเข้าร่วม</t>
  </si>
  <si>
    <t>ประชุมสมัชชา</t>
  </si>
  <si>
    <t>นางจีรภา  คำสีทิพย์</t>
  </si>
  <si>
    <t>ในเดือนนี้ ลูกหนี้ที่ยังค้าง 2435078 - 2,5147,48   =  82400</t>
  </si>
  <si>
    <t>ยอดคงเหลือตามรายงานธนาคาร ณ วันที่  30 เมษายน  2560</t>
  </si>
  <si>
    <t>บวก :  หรือ (หัก) รายการกระทบยอดอื่น ๆ     (หัก รายรับที่ยังไม่ได้รับเข้า 380,579.64)</t>
  </si>
  <si>
    <t>ยอดคงเหลือตามบัญชี ณ. วันที่  30 เมษายน  2560</t>
  </si>
  <si>
    <t>ลงชื่อ……………....….………วันที่ 30 เมษายน  2560</t>
  </si>
  <si>
    <t>ลงชื่อ……...................……………..วันที่ 30 เมษายน  2560</t>
  </si>
  <si>
    <t xml:space="preserve">                                                            ลงชื่อ…….......……………...วันที่ 30 เมษายน 2560</t>
  </si>
  <si>
    <t>ยอดคงเหลือตามรายงานธนาคาร ณ วันที่ 30 เมษายน 2560</t>
  </si>
  <si>
    <t>ยอดคงเหลือตามบัญชี ณ. วันที่ 30  เมษายน 2560</t>
  </si>
  <si>
    <t>ลงชื่อ……………....….………วันที่ 30  เมษายน 2560</t>
  </si>
  <si>
    <t>ลงชื่อ……………....….……….วันที่ 30 เมษายน 2560</t>
  </si>
  <si>
    <t xml:space="preserve">                                                            ลงชื่อ…….......……………...วันที่ 30  เมษายน 2560</t>
  </si>
  <si>
    <t>ยอดคงเหลือตามรายงานธนาคาร ณ วันที่ 30  เมษายน 2560</t>
  </si>
  <si>
    <t xml:space="preserve">                                                            ลงชื่อ…….......……………..วันที่ 30  เมษายน 2560</t>
  </si>
  <si>
    <t xml:space="preserve">  ณ  วันที่ 30  เมษายน 2560</t>
  </si>
  <si>
    <t>ณ วันที่ 30 เมษายน  2560</t>
  </si>
  <si>
    <t>ยอดคงเหลือตามบัญชี ณ. วันที่  30  เมษายน  2560</t>
  </si>
  <si>
    <t xml:space="preserve">                                                            ลงชื่อ…….......……………..วันที่ 30 เมษายน 2560</t>
  </si>
  <si>
    <r>
      <t>บวก :</t>
    </r>
    <r>
      <rPr>
        <sz val="16"/>
        <rFont val="TH SarabunPSK"/>
        <family val="2"/>
      </rPr>
      <t xml:space="preserve">  หรือ (หัก) รายการกระทบยอดอื่น ๆ   </t>
    </r>
  </si>
  <si>
    <t>ลงชื่อ……………....….………วันที่ 30 เมษายน 2560</t>
  </si>
  <si>
    <t xml:space="preserve">                                                            ลงชื่อ…….......……………..วันที่  30  เมษายน 2560</t>
  </si>
  <si>
    <t>ปีงบประมาณ  2560   ประจำเดือน เมษายน  2560</t>
  </si>
  <si>
    <t>ณ วันที่  30  เมษายน  2560</t>
  </si>
  <si>
    <t>เงินรับฝากอื่นๆ (ค่าหุ้น เงินกู้ สหกรณ์กรมฯ)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</si>
</sst>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0_-;\-* #,##0.00_-;_-* &quot;-&quot;_-;_-@_-"/>
  </numFmts>
  <fonts count="17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u/>
      <sz val="14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</cellStyleXfs>
  <cellXfs count="384">
    <xf numFmtId="0" fontId="0" fillId="0" borderId="0" xfId="0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0" applyNumberFormat="1" applyFont="1" applyBorder="1" applyAlignment="1"/>
    <xf numFmtId="0" fontId="5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2" xfId="1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3" fontId="3" fillId="0" borderId="2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43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3" fontId="3" fillId="0" borderId="2" xfId="1" applyNumberFormat="1" applyFont="1" applyFill="1" applyBorder="1" applyAlignment="1">
      <alignment horizontal="right" vertical="center"/>
    </xf>
    <xf numFmtId="43" fontId="3" fillId="0" borderId="6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49" fontId="3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/>
    </xf>
    <xf numFmtId="43" fontId="3" fillId="0" borderId="1" xfId="1" applyFont="1" applyFill="1" applyBorder="1" applyAlignment="1">
      <alignment horizontal="right" vertical="center"/>
    </xf>
    <xf numFmtId="188" fontId="3" fillId="0" borderId="2" xfId="1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188" fontId="3" fillId="0" borderId="1" xfId="1" applyNumberFormat="1" applyFont="1" applyFill="1" applyBorder="1" applyAlignment="1">
      <alignment vertical="center"/>
    </xf>
    <xf numFmtId="188" fontId="3" fillId="0" borderId="2" xfId="1" applyNumberFormat="1" applyFont="1" applyFill="1" applyBorder="1" applyAlignment="1">
      <alignment horizontal="right" vertical="center"/>
    </xf>
    <xf numFmtId="188" fontId="3" fillId="0" borderId="1" xfId="1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vertical="center"/>
    </xf>
    <xf numFmtId="43" fontId="3" fillId="0" borderId="12" xfId="1" applyFont="1" applyFill="1" applyBorder="1" applyAlignment="1">
      <alignment horizontal="right" vertical="center"/>
    </xf>
    <xf numFmtId="189" fontId="3" fillId="0" borderId="12" xfId="1" applyNumberFormat="1" applyFont="1" applyFill="1" applyBorder="1" applyAlignment="1">
      <alignment vertical="center"/>
    </xf>
    <xf numFmtId="188" fontId="3" fillId="0" borderId="12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/>
    </xf>
    <xf numFmtId="188" fontId="3" fillId="0" borderId="0" xfId="1" applyNumberFormat="1" applyFont="1" applyFill="1" applyBorder="1" applyAlignment="1">
      <alignment horizontal="right" vertical="center"/>
    </xf>
    <xf numFmtId="187" fontId="3" fillId="0" borderId="0" xfId="1" applyNumberFormat="1" applyFont="1" applyFill="1" applyBorder="1" applyAlignment="1">
      <alignment horizontal="left" vertical="center"/>
    </xf>
    <xf numFmtId="4" fontId="3" fillId="0" borderId="1" xfId="1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88" fontId="3" fillId="0" borderId="0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187" fontId="3" fillId="0" borderId="14" xfId="1" applyNumberFormat="1" applyFont="1" applyFill="1" applyBorder="1" applyAlignment="1">
      <alignment horizontal="right" vertical="center"/>
    </xf>
    <xf numFmtId="4" fontId="3" fillId="0" borderId="6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0" xfId="1" applyNumberFormat="1" applyFont="1" applyFill="1" applyBorder="1" applyAlignment="1">
      <alignment horizontal="right" vertical="center"/>
    </xf>
    <xf numFmtId="189" fontId="3" fillId="0" borderId="8" xfId="1" applyNumberFormat="1" applyFont="1" applyFill="1" applyBorder="1" applyAlignment="1">
      <alignment vertical="center"/>
    </xf>
    <xf numFmtId="4" fontId="3" fillId="0" borderId="8" xfId="1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/>
    </xf>
    <xf numFmtId="43" fontId="4" fillId="0" borderId="0" xfId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188" fontId="3" fillId="0" borderId="12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center"/>
    </xf>
    <xf numFmtId="43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" fontId="3" fillId="0" borderId="0" xfId="0" applyNumberFormat="1" applyFont="1" applyFill="1" applyAlignment="1">
      <alignment horizontal="center" vertical="center"/>
    </xf>
    <xf numFmtId="43" fontId="10" fillId="0" borderId="0" xfId="1" applyFont="1" applyFill="1"/>
    <xf numFmtId="0" fontId="3" fillId="0" borderId="0" xfId="0" applyFont="1" applyFill="1"/>
    <xf numFmtId="49" fontId="9" fillId="0" borderId="15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/>
    </xf>
    <xf numFmtId="43" fontId="10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3" fontId="2" fillId="0" borderId="11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0" borderId="7" xfId="0" applyFont="1" applyFill="1" applyBorder="1"/>
    <xf numFmtId="49" fontId="10" fillId="0" borderId="4" xfId="0" applyNumberFormat="1" applyFont="1" applyFill="1" applyBorder="1" applyAlignment="1">
      <alignment horizontal="center"/>
    </xf>
    <xf numFmtId="43" fontId="10" fillId="0" borderId="4" xfId="1" applyFont="1" applyFill="1" applyBorder="1" applyAlignment="1">
      <alignment horizontal="right"/>
    </xf>
    <xf numFmtId="43" fontId="10" fillId="2" borderId="4" xfId="1" applyFont="1" applyFill="1" applyBorder="1" applyAlignment="1">
      <alignment horizontal="right"/>
    </xf>
    <xf numFmtId="43" fontId="10" fillId="2" borderId="2" xfId="1" applyFont="1" applyFill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3" fontId="10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1" xfId="0" applyFont="1" applyFill="1" applyBorder="1"/>
    <xf numFmtId="49" fontId="10" fillId="0" borderId="2" xfId="0" applyNumberFormat="1" applyFont="1" applyFill="1" applyBorder="1" applyAlignment="1">
      <alignment horizontal="center"/>
    </xf>
    <xf numFmtId="0" fontId="10" fillId="0" borderId="1" xfId="0" applyFont="1" applyFill="1" applyBorder="1"/>
    <xf numFmtId="49" fontId="10" fillId="0" borderId="5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43" fontId="2" fillId="0" borderId="8" xfId="1" applyFont="1" applyFill="1" applyBorder="1" applyAlignment="1">
      <alignment horizontal="right"/>
    </xf>
    <xf numFmtId="43" fontId="2" fillId="0" borderId="16" xfId="1" applyFont="1" applyFill="1" applyBorder="1" applyAlignment="1">
      <alignment horizontal="right"/>
    </xf>
    <xf numFmtId="43" fontId="10" fillId="2" borderId="16" xfId="1" applyFont="1" applyFill="1" applyBorder="1" applyAlignment="1">
      <alignment horizontal="right"/>
    </xf>
    <xf numFmtId="43" fontId="10" fillId="0" borderId="16" xfId="1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2" borderId="16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0" fontId="2" fillId="0" borderId="11" xfId="0" applyFont="1" applyFill="1" applyBorder="1"/>
    <xf numFmtId="49" fontId="10" fillId="0" borderId="13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/>
    <xf numFmtId="0" fontId="2" fillId="0" borderId="0" xfId="0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3" fontId="10" fillId="0" borderId="8" xfId="1" applyFont="1" applyFill="1" applyBorder="1" applyAlignment="1">
      <alignment horizontal="right"/>
    </xf>
    <xf numFmtId="49" fontId="10" fillId="0" borderId="1" xfId="0" applyNumberFormat="1" applyFont="1" applyFill="1" applyBorder="1"/>
    <xf numFmtId="43" fontId="10" fillId="0" borderId="1" xfId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/>
    </xf>
    <xf numFmtId="43" fontId="10" fillId="0" borderId="1" xfId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/>
    </xf>
    <xf numFmtId="43" fontId="10" fillId="0" borderId="2" xfId="1" applyFont="1" applyFill="1" applyBorder="1" applyAlignment="1">
      <alignment horizontal="right" vertical="center"/>
    </xf>
    <xf numFmtId="43" fontId="10" fillId="2" borderId="2" xfId="1" applyFont="1" applyFill="1" applyBorder="1" applyAlignment="1">
      <alignment horizontal="right" vertical="center"/>
    </xf>
    <xf numFmtId="43" fontId="10" fillId="0" borderId="0" xfId="1" applyFont="1" applyFill="1" applyBorder="1" applyAlignment="1">
      <alignment horizontal="right" vertical="center"/>
    </xf>
    <xf numFmtId="43" fontId="10" fillId="0" borderId="1" xfId="1" applyFont="1" applyFill="1" applyBorder="1" applyAlignment="1">
      <alignment horizontal="right"/>
    </xf>
    <xf numFmtId="0" fontId="10" fillId="0" borderId="5" xfId="0" applyFont="1" applyFill="1" applyBorder="1"/>
    <xf numFmtId="0" fontId="2" fillId="0" borderId="10" xfId="0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188" fontId="2" fillId="2" borderId="8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/>
    </xf>
    <xf numFmtId="43" fontId="2" fillId="0" borderId="3" xfId="1" applyFont="1" applyFill="1" applyBorder="1" applyAlignment="1">
      <alignment horizontal="right"/>
    </xf>
    <xf numFmtId="43" fontId="2" fillId="2" borderId="3" xfId="1" applyFont="1" applyFill="1" applyBorder="1" applyAlignment="1">
      <alignment horizontal="right"/>
    </xf>
    <xf numFmtId="43" fontId="10" fillId="0" borderId="8" xfId="1" applyFont="1" applyFill="1" applyBorder="1"/>
    <xf numFmtId="43" fontId="2" fillId="0" borderId="8" xfId="1" applyFont="1" applyFill="1" applyBorder="1"/>
    <xf numFmtId="43" fontId="2" fillId="2" borderId="8" xfId="1" applyFont="1" applyFill="1" applyBorder="1"/>
    <xf numFmtId="0" fontId="10" fillId="0" borderId="0" xfId="0" applyFont="1" applyFill="1"/>
    <xf numFmtId="188" fontId="3" fillId="0" borderId="0" xfId="1" applyNumberFormat="1" applyFont="1" applyFill="1" applyBorder="1" applyAlignment="1">
      <alignment horizontal="left"/>
    </xf>
    <xf numFmtId="43" fontId="3" fillId="2" borderId="0" xfId="1" applyFont="1" applyFill="1"/>
    <xf numFmtId="0" fontId="10" fillId="0" borderId="0" xfId="0" applyFont="1" applyFill="1" applyAlignment="1">
      <alignment horizontal="center"/>
    </xf>
    <xf numFmtId="43" fontId="3" fillId="0" borderId="0" xfId="1" applyFont="1" applyFill="1"/>
    <xf numFmtId="0" fontId="10" fillId="2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43" fontId="10" fillId="2" borderId="0" xfId="1" applyFont="1" applyFill="1" applyAlignment="1">
      <alignment horizontal="center"/>
    </xf>
    <xf numFmtId="43" fontId="11" fillId="0" borderId="0" xfId="1" applyFont="1" applyFill="1"/>
    <xf numFmtId="0" fontId="10" fillId="0" borderId="0" xfId="0" applyFont="1" applyFill="1" applyBorder="1" applyAlignment="1">
      <alignment horizontal="left"/>
    </xf>
    <xf numFmtId="43" fontId="3" fillId="0" borderId="0" xfId="0" applyNumberFormat="1" applyFont="1" applyBorder="1" applyAlignment="1">
      <alignment horizontal="left" vertical="center"/>
    </xf>
    <xf numFmtId="43" fontId="10" fillId="0" borderId="0" xfId="1" applyFont="1" applyAlignment="1">
      <alignment horizontal="right"/>
    </xf>
    <xf numFmtId="43" fontId="10" fillId="0" borderId="0" xfId="1" applyNumberFormat="1" applyFont="1" applyAlignment="1">
      <alignment horizontal="right"/>
    </xf>
    <xf numFmtId="43" fontId="10" fillId="0" borderId="17" xfId="1" applyNumberFormat="1" applyFont="1" applyBorder="1" applyAlignment="1">
      <alignment horizontal="right"/>
    </xf>
    <xf numFmtId="49" fontId="10" fillId="0" borderId="0" xfId="0" applyNumberFormat="1" applyFont="1"/>
    <xf numFmtId="2" fontId="10" fillId="0" borderId="0" xfId="1" applyNumberFormat="1" applyFont="1" applyAlignment="1">
      <alignment horizontal="right"/>
    </xf>
    <xf numFmtId="0" fontId="10" fillId="0" borderId="0" xfId="0" applyFont="1"/>
    <xf numFmtId="49" fontId="9" fillId="0" borderId="9" xfId="0" applyNumberFormat="1" applyFont="1" applyFill="1" applyBorder="1"/>
    <xf numFmtId="0" fontId="9" fillId="0" borderId="4" xfId="0" applyFont="1" applyFill="1" applyBorder="1"/>
    <xf numFmtId="0" fontId="3" fillId="0" borderId="0" xfId="0" applyFont="1" applyFill="1" applyBorder="1"/>
    <xf numFmtId="49" fontId="10" fillId="0" borderId="5" xfId="0" applyNumberFormat="1" applyFont="1" applyFill="1" applyBorder="1"/>
    <xf numFmtId="49" fontId="10" fillId="0" borderId="0" xfId="1" applyNumberFormat="1" applyFont="1" applyFill="1" applyBorder="1"/>
    <xf numFmtId="0" fontId="9" fillId="0" borderId="7" xfId="0" applyFont="1" applyFill="1" applyBorder="1" applyAlignment="1">
      <alignment horizontal="center"/>
    </xf>
    <xf numFmtId="49" fontId="2" fillId="0" borderId="5" xfId="0" applyNumberFormat="1" applyFont="1" applyFill="1" applyBorder="1"/>
    <xf numFmtId="0" fontId="10" fillId="0" borderId="1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49" fontId="2" fillId="0" borderId="10" xfId="0" applyNumberFormat="1" applyFont="1" applyFill="1" applyBorder="1"/>
    <xf numFmtId="0" fontId="10" fillId="0" borderId="15" xfId="0" applyFont="1" applyFill="1" applyBorder="1"/>
    <xf numFmtId="49" fontId="10" fillId="0" borderId="15" xfId="1" applyNumberFormat="1" applyFont="1" applyFill="1" applyBorder="1"/>
    <xf numFmtId="43" fontId="10" fillId="0" borderId="11" xfId="1" applyFont="1" applyFill="1" applyBorder="1" applyAlignment="1">
      <alignment horizontal="center"/>
    </xf>
    <xf numFmtId="49" fontId="13" fillId="0" borderId="9" xfId="0" applyNumberFormat="1" applyFont="1" applyFill="1" applyBorder="1"/>
    <xf numFmtId="0" fontId="10" fillId="0" borderId="3" xfId="0" applyFont="1" applyFill="1" applyBorder="1"/>
    <xf numFmtId="49" fontId="10" fillId="0" borderId="3" xfId="1" applyNumberFormat="1" applyFont="1" applyFill="1" applyBorder="1"/>
    <xf numFmtId="0" fontId="3" fillId="0" borderId="2" xfId="0" applyFont="1" applyFill="1" applyBorder="1"/>
    <xf numFmtId="0" fontId="10" fillId="0" borderId="2" xfId="0" applyFont="1" applyFill="1" applyBorder="1"/>
    <xf numFmtId="49" fontId="10" fillId="0" borderId="5" xfId="1" applyNumberFormat="1" applyFont="1" applyFill="1" applyBorder="1"/>
    <xf numFmtId="49" fontId="10" fillId="0" borderId="5" xfId="1" applyNumberFormat="1" applyFont="1" applyFill="1" applyBorder="1" applyAlignment="1"/>
    <xf numFmtId="0" fontId="10" fillId="0" borderId="0" xfId="0" applyFont="1" applyFill="1" applyBorder="1" applyAlignment="1"/>
    <xf numFmtId="0" fontId="3" fillId="0" borderId="2" xfId="0" applyFont="1" applyFill="1" applyBorder="1" applyAlignment="1"/>
    <xf numFmtId="0" fontId="9" fillId="0" borderId="9" xfId="0" applyFont="1" applyFill="1" applyBorder="1" applyAlignment="1"/>
    <xf numFmtId="0" fontId="9" fillId="0" borderId="3" xfId="0" applyFont="1" applyFill="1" applyBorder="1" applyAlignment="1"/>
    <xf numFmtId="0" fontId="9" fillId="0" borderId="4" xfId="0" applyFont="1" applyFill="1" applyBorder="1" applyAlignment="1"/>
    <xf numFmtId="49" fontId="9" fillId="0" borderId="9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5" xfId="1" applyNumberFormat="1" applyFont="1" applyFill="1" applyBorder="1" applyAlignment="1">
      <alignment horizontal="left"/>
    </xf>
    <xf numFmtId="49" fontId="9" fillId="0" borderId="10" xfId="1" applyNumberFormat="1" applyFont="1" applyFill="1" applyBorder="1" applyAlignment="1">
      <alignment horizontal="left"/>
    </xf>
    <xf numFmtId="188" fontId="10" fillId="0" borderId="0" xfId="1" applyNumberFormat="1" applyFont="1" applyFill="1" applyBorder="1" applyAlignment="1">
      <alignment horizontal="center" vertical="top"/>
    </xf>
    <xf numFmtId="0" fontId="10" fillId="0" borderId="7" xfId="0" applyNumberFormat="1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right"/>
    </xf>
    <xf numFmtId="49" fontId="9" fillId="0" borderId="9" xfId="1" applyNumberFormat="1" applyFont="1" applyFill="1" applyBorder="1"/>
    <xf numFmtId="0" fontId="9" fillId="0" borderId="3" xfId="0" applyFont="1" applyFill="1" applyBorder="1"/>
    <xf numFmtId="0" fontId="3" fillId="0" borderId="4" xfId="0" applyFont="1" applyFill="1" applyBorder="1"/>
    <xf numFmtId="0" fontId="10" fillId="0" borderId="5" xfId="0" applyFont="1" applyFill="1" applyBorder="1" applyAlignment="1"/>
    <xf numFmtId="0" fontId="10" fillId="0" borderId="2" xfId="0" applyFont="1" applyFill="1" applyBorder="1" applyAlignment="1"/>
    <xf numFmtId="0" fontId="10" fillId="0" borderId="10" xfId="0" applyFont="1" applyFill="1" applyBorder="1" applyAlignment="1"/>
    <xf numFmtId="0" fontId="10" fillId="0" borderId="15" xfId="0" applyFont="1" applyFill="1" applyBorder="1" applyAlignment="1"/>
    <xf numFmtId="0" fontId="10" fillId="0" borderId="13" xfId="0" applyFont="1" applyFill="1" applyBorder="1" applyAlignment="1"/>
    <xf numFmtId="188" fontId="10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/>
    </xf>
    <xf numFmtId="49" fontId="10" fillId="0" borderId="0" xfId="1" applyNumberFormat="1" applyFont="1" applyFill="1" applyBorder="1" applyAlignment="1">
      <alignment horizontal="left"/>
    </xf>
    <xf numFmtId="49" fontId="3" fillId="0" borderId="0" xfId="0" applyNumberFormat="1" applyFont="1" applyFill="1" applyBorder="1"/>
    <xf numFmtId="49" fontId="3" fillId="0" borderId="0" xfId="1" applyNumberFormat="1" applyFont="1" applyFill="1" applyBorder="1"/>
    <xf numFmtId="43" fontId="3" fillId="4" borderId="0" xfId="1" applyFont="1" applyFill="1"/>
    <xf numFmtId="0" fontId="10" fillId="2" borderId="1" xfId="0" applyFont="1" applyFill="1" applyBorder="1"/>
    <xf numFmtId="49" fontId="10" fillId="2" borderId="2" xfId="0" applyNumberFormat="1" applyFont="1" applyFill="1" applyBorder="1" applyAlignment="1">
      <alignment horizontal="center"/>
    </xf>
    <xf numFmtId="43" fontId="10" fillId="0" borderId="0" xfId="1" applyFont="1"/>
    <xf numFmtId="43" fontId="10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center" vertical="center"/>
    </xf>
    <xf numFmtId="43" fontId="3" fillId="0" borderId="7" xfId="1" applyNumberFormat="1" applyFont="1" applyFill="1" applyBorder="1" applyAlignment="1">
      <alignment horizontal="center" vertical="center"/>
    </xf>
    <xf numFmtId="43" fontId="3" fillId="0" borderId="1" xfId="1" applyNumberFormat="1" applyFont="1" applyFill="1" applyBorder="1" applyAlignment="1">
      <alignment horizontal="center" vertical="center"/>
    </xf>
    <xf numFmtId="43" fontId="3" fillId="0" borderId="11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right" vertical="center"/>
    </xf>
    <xf numFmtId="4" fontId="3" fillId="0" borderId="11" xfId="1" applyNumberFormat="1" applyFont="1" applyFill="1" applyBorder="1" applyAlignment="1">
      <alignment horizontal="right" vertical="center"/>
    </xf>
    <xf numFmtId="49" fontId="9" fillId="0" borderId="9" xfId="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5" fontId="10" fillId="0" borderId="5" xfId="0" applyNumberFormat="1" applyFont="1" applyFill="1" applyBorder="1" applyAlignment="1">
      <alignment horizontal="center"/>
    </xf>
    <xf numFmtId="15" fontId="10" fillId="0" borderId="0" xfId="0" applyNumberFormat="1" applyFont="1" applyFill="1" applyBorder="1" applyAlignment="1">
      <alignment horizontal="center"/>
    </xf>
    <xf numFmtId="43" fontId="10" fillId="0" borderId="1" xfId="0" applyNumberFormat="1" applyFont="1" applyFill="1" applyBorder="1" applyAlignment="1">
      <alignment horizontal="center"/>
    </xf>
    <xf numFmtId="188" fontId="10" fillId="0" borderId="0" xfId="1" applyNumberFormat="1" applyFont="1" applyFill="1" applyBorder="1" applyAlignment="1">
      <alignment horizontal="right"/>
    </xf>
    <xf numFmtId="188" fontId="12" fillId="0" borderId="0" xfId="0" applyNumberFormat="1" applyFont="1" applyFill="1" applyBorder="1" applyAlignment="1">
      <alignment horizontal="center"/>
    </xf>
    <xf numFmtId="43" fontId="10" fillId="0" borderId="7" xfId="0" applyNumberFormat="1" applyFont="1" applyFill="1" applyBorder="1" applyAlignment="1">
      <alignment horizontal="center"/>
    </xf>
    <xf numFmtId="49" fontId="10" fillId="0" borderId="10" xfId="0" applyNumberFormat="1" applyFont="1" applyFill="1" applyBorder="1"/>
    <xf numFmtId="4" fontId="10" fillId="0" borderId="11" xfId="1" applyNumberFormat="1" applyFont="1" applyFill="1" applyBorder="1" applyAlignment="1">
      <alignment horizontal="right"/>
    </xf>
    <xf numFmtId="49" fontId="10" fillId="0" borderId="5" xfId="1" applyNumberFormat="1" applyFont="1" applyFill="1" applyBorder="1" applyAlignment="1">
      <alignment horizontal="left"/>
    </xf>
    <xf numFmtId="43" fontId="3" fillId="0" borderId="4" xfId="0" applyNumberFormat="1" applyFont="1" applyFill="1" applyBorder="1"/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2" xfId="2" applyFont="1" applyFill="1" applyBorder="1" applyAlignment="1">
      <alignment horizontal="right" vertical="center"/>
    </xf>
    <xf numFmtId="43" fontId="3" fillId="0" borderId="2" xfId="2" applyNumberFormat="1" applyFont="1" applyFill="1" applyBorder="1" applyAlignment="1">
      <alignment horizontal="right" vertical="center"/>
    </xf>
    <xf numFmtId="43" fontId="3" fillId="0" borderId="1" xfId="2" applyFont="1" applyFill="1" applyBorder="1" applyAlignment="1">
      <alignment horizontal="right" vertical="center"/>
    </xf>
    <xf numFmtId="43" fontId="3" fillId="0" borderId="2" xfId="2" applyNumberFormat="1" applyFont="1" applyBorder="1" applyAlignment="1">
      <alignment horizontal="right" vertical="center"/>
    </xf>
    <xf numFmtId="43" fontId="4" fillId="0" borderId="12" xfId="2" applyFont="1" applyFill="1" applyBorder="1" applyAlignment="1">
      <alignment horizontal="center" vertical="center"/>
    </xf>
    <xf numFmtId="43" fontId="4" fillId="0" borderId="12" xfId="2" applyNumberFormat="1" applyFont="1" applyBorder="1" applyAlignment="1">
      <alignment horizontal="center" vertical="center"/>
    </xf>
    <xf numFmtId="43" fontId="4" fillId="0" borderId="0" xfId="2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left" vertical="center"/>
    </xf>
    <xf numFmtId="43" fontId="10" fillId="0" borderId="0" xfId="2" applyNumberFormat="1" applyFont="1" applyAlignment="1">
      <alignment horizontal="right"/>
    </xf>
    <xf numFmtId="43" fontId="3" fillId="0" borderId="0" xfId="2" applyFont="1" applyFill="1" applyBorder="1" applyAlignment="1"/>
    <xf numFmtId="0" fontId="14" fillId="0" borderId="0" xfId="0" applyFont="1"/>
    <xf numFmtId="43" fontId="10" fillId="0" borderId="0" xfId="2" applyFont="1" applyAlignment="1">
      <alignment horizontal="right"/>
    </xf>
    <xf numFmtId="43" fontId="10" fillId="0" borderId="0" xfId="2" applyFont="1" applyFill="1" applyBorder="1" applyAlignment="1">
      <alignment horizontal="right" vertical="center"/>
    </xf>
    <xf numFmtId="43" fontId="10" fillId="0" borderId="0" xfId="2" applyNumberFormat="1" applyFont="1" applyFill="1" applyAlignment="1">
      <alignment horizontal="right"/>
    </xf>
    <xf numFmtId="43" fontId="10" fillId="0" borderId="17" xfId="2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88" fontId="3" fillId="0" borderId="0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49" fontId="10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center"/>
    </xf>
    <xf numFmtId="0" fontId="3" fillId="0" borderId="11" xfId="0" applyFont="1" applyBorder="1" applyAlignment="1"/>
    <xf numFmtId="43" fontId="3" fillId="0" borderId="11" xfId="2" applyFont="1" applyFill="1" applyBorder="1" applyAlignment="1"/>
    <xf numFmtId="43" fontId="3" fillId="0" borderId="11" xfId="0" applyNumberFormat="1" applyFont="1" applyBorder="1" applyAlignment="1"/>
    <xf numFmtId="49" fontId="3" fillId="0" borderId="1" xfId="0" applyNumberFormat="1" applyFont="1" applyBorder="1" applyAlignment="1">
      <alignment horizontal="center" vertical="center"/>
    </xf>
    <xf numFmtId="43" fontId="3" fillId="0" borderId="1" xfId="2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left" vertical="center"/>
    </xf>
    <xf numFmtId="0" fontId="0" fillId="0" borderId="0" xfId="0" applyAlignment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1" applyFont="1" applyAlignment="1">
      <alignment horizontal="center"/>
    </xf>
    <xf numFmtId="43" fontId="10" fillId="0" borderId="17" xfId="1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2" fontId="10" fillId="0" borderId="0" xfId="2" applyNumberFormat="1" applyFont="1" applyAlignment="1">
      <alignment horizontal="center"/>
    </xf>
    <xf numFmtId="0" fontId="10" fillId="0" borderId="0" xfId="0" applyFont="1" applyAlignment="1">
      <alignment horizontal="right"/>
    </xf>
    <xf numFmtId="49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0" fillId="0" borderId="1" xfId="0" applyFont="1" applyBorder="1"/>
    <xf numFmtId="15" fontId="10" fillId="0" borderId="1" xfId="0" applyNumberFormat="1" applyFont="1" applyBorder="1" applyAlignment="1">
      <alignment horizontal="center"/>
    </xf>
    <xf numFmtId="43" fontId="3" fillId="0" borderId="0" xfId="0" applyNumberFormat="1" applyFont="1" applyFill="1" applyBorder="1" applyAlignment="1">
      <alignment vertical="center"/>
    </xf>
    <xf numFmtId="43" fontId="6" fillId="3" borderId="0" xfId="1" applyFont="1" applyFill="1" applyBorder="1"/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3" fontId="10" fillId="0" borderId="1" xfId="1" applyFont="1" applyFill="1" applyBorder="1"/>
    <xf numFmtId="43" fontId="10" fillId="0" borderId="1" xfId="2" applyFont="1" applyBorder="1"/>
    <xf numFmtId="15" fontId="10" fillId="0" borderId="1" xfId="0" applyNumberFormat="1" applyFont="1" applyFill="1" applyBorder="1" applyAlignment="1">
      <alignment horizontal="center"/>
    </xf>
    <xf numFmtId="43" fontId="16" fillId="0" borderId="2" xfId="2" applyNumberFormat="1" applyFont="1" applyFill="1" applyBorder="1" applyAlignment="1">
      <alignment horizontal="right" vertical="center"/>
    </xf>
    <xf numFmtId="43" fontId="3" fillId="2" borderId="0" xfId="2" applyFont="1" applyFill="1"/>
    <xf numFmtId="188" fontId="3" fillId="0" borderId="5" xfId="1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15" fontId="10" fillId="0" borderId="1" xfId="0" applyNumberFormat="1" applyFont="1" applyFill="1" applyBorder="1"/>
    <xf numFmtId="43" fontId="4" fillId="2" borderId="0" xfId="1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43" fontId="10" fillId="0" borderId="1" xfId="2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3" fontId="4" fillId="0" borderId="9" xfId="2" applyFont="1" applyFill="1" applyBorder="1" applyAlignment="1">
      <alignment horizontal="center" vertical="center"/>
    </xf>
    <xf numFmtId="43" fontId="4" fillId="0" borderId="10" xfId="2" applyFont="1" applyFill="1" applyBorder="1" applyAlignment="1">
      <alignment horizontal="center" vertical="center"/>
    </xf>
    <xf numFmtId="43" fontId="4" fillId="0" borderId="7" xfId="0" applyNumberFormat="1" applyFont="1" applyFill="1" applyBorder="1" applyAlignment="1">
      <alignment horizontal="center" vertical="center"/>
    </xf>
    <xf numFmtId="43" fontId="4" fillId="0" borderId="11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0" fontId="10" fillId="0" borderId="0" xfId="0" applyFont="1" applyFill="1" applyAlignment="1">
      <alignment horizontal="center"/>
    </xf>
    <xf numFmtId="49" fontId="10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43" fontId="10" fillId="0" borderId="0" xfId="1" applyFont="1" applyFill="1" applyAlignment="1">
      <alignment horizontal="center"/>
    </xf>
    <xf numFmtId="49" fontId="10" fillId="0" borderId="0" xfId="0" applyNumberFormat="1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49" fontId="10" fillId="0" borderId="10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3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49" fontId="9" fillId="0" borderId="9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/>
    </xf>
    <xf numFmtId="49" fontId="2" fillId="0" borderId="15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center" vertical="center"/>
    </xf>
    <xf numFmtId="43" fontId="2" fillId="0" borderId="11" xfId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top"/>
    </xf>
    <xf numFmtId="187" fontId="9" fillId="0" borderId="0" xfId="1" applyNumberFormat="1" applyFont="1" applyFill="1" applyAlignment="1">
      <alignment horizontal="center"/>
    </xf>
    <xf numFmtId="49" fontId="9" fillId="0" borderId="0" xfId="0" applyNumberFormat="1" applyFont="1" applyFill="1" applyBorder="1" applyAlignment="1">
      <alignment horizontal="center"/>
    </xf>
  </cellXfs>
  <cellStyles count="4">
    <cellStyle name="เครื่องหมายจุลภาค" xfId="1" builtinId="3"/>
    <cellStyle name="เครื่องหมายจุลภาค 12" xfId="2"/>
    <cellStyle name="ปกติ" xfId="0" builtinId="0"/>
    <cellStyle name="ปกติ 4 2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showGridLines="0" topLeftCell="E1" zoomScale="118" zoomScaleNormal="118" workbookViewId="0">
      <selection activeCell="J8" sqref="J8"/>
    </sheetView>
  </sheetViews>
  <sheetFormatPr defaultRowHeight="17.25" customHeight="1"/>
  <cols>
    <col min="1" max="1" width="50.5703125" style="2" customWidth="1"/>
    <col min="2" max="2" width="10.140625" style="2" customWidth="1"/>
    <col min="3" max="3" width="20.28515625" style="244" customWidth="1"/>
    <col min="4" max="4" width="22" style="3" customWidth="1"/>
    <col min="5" max="5" width="25.140625" customWidth="1"/>
    <col min="6" max="6" width="6.7109375" customWidth="1"/>
    <col min="7" max="7" width="15.85546875" customWidth="1"/>
    <col min="8" max="8" width="18.85546875" customWidth="1"/>
    <col min="9" max="9" width="21.5703125" customWidth="1"/>
    <col min="10" max="10" width="50.28515625" customWidth="1"/>
    <col min="11" max="11" width="10.140625" customWidth="1"/>
    <col min="12" max="12" width="20.28515625" customWidth="1"/>
    <col min="13" max="14" width="21.5703125" customWidth="1"/>
    <col min="15" max="15" width="6.28515625" customWidth="1"/>
    <col min="16" max="16" width="8.5703125" customWidth="1"/>
    <col min="17" max="17" width="17" customWidth="1"/>
    <col min="18" max="18" width="10.140625" customWidth="1"/>
    <col min="19" max="19" width="20.28515625" customWidth="1"/>
    <col min="20" max="20" width="21.5703125" customWidth="1"/>
    <col min="21" max="21" width="27.140625" customWidth="1"/>
    <col min="22" max="22" width="10.140625" customWidth="1"/>
    <col min="23" max="23" width="20.28515625" customWidth="1"/>
    <col min="24" max="24" width="21.5703125" customWidth="1"/>
    <col min="25" max="25" width="9.28515625" customWidth="1"/>
    <col min="26" max="26" width="50.28515625" customWidth="1"/>
    <col min="27" max="27" width="10.140625" customWidth="1"/>
    <col min="28" max="28" width="20.28515625" customWidth="1"/>
    <col min="29" max="29" width="21.5703125" customWidth="1"/>
    <col min="30" max="30" width="18.28515625" customWidth="1"/>
    <col min="31" max="31" width="23.140625" customWidth="1"/>
    <col min="32" max="32" width="10.140625" customWidth="1"/>
    <col min="33" max="33" width="20.28515625" customWidth="1"/>
    <col min="34" max="34" width="21.5703125" customWidth="1"/>
  </cols>
  <sheetData>
    <row r="1" spans="1:4" s="262" customFormat="1" ht="53.25" customHeight="1">
      <c r="A1" s="308" t="s">
        <v>0</v>
      </c>
      <c r="B1" s="308"/>
      <c r="C1" s="308"/>
      <c r="D1" s="308"/>
    </row>
    <row r="2" spans="1:4" ht="17.25" customHeight="1">
      <c r="A2" s="309" t="s">
        <v>279</v>
      </c>
      <c r="B2" s="309"/>
      <c r="C2" s="309"/>
      <c r="D2" s="309"/>
    </row>
    <row r="3" spans="1:4" ht="17.25" customHeight="1">
      <c r="A3" s="310" t="s">
        <v>334</v>
      </c>
      <c r="B3" s="310"/>
      <c r="C3" s="310"/>
      <c r="D3" s="310"/>
    </row>
    <row r="4" spans="1:4" ht="17.25" customHeight="1">
      <c r="A4" s="311" t="s">
        <v>1</v>
      </c>
      <c r="B4" s="313" t="s">
        <v>10</v>
      </c>
      <c r="C4" s="315" t="s">
        <v>2</v>
      </c>
      <c r="D4" s="317" t="s">
        <v>3</v>
      </c>
    </row>
    <row r="5" spans="1:4" ht="17.25" customHeight="1">
      <c r="A5" s="312"/>
      <c r="B5" s="314"/>
      <c r="C5" s="316"/>
      <c r="D5" s="318"/>
    </row>
    <row r="6" spans="1:4" ht="17.25" customHeight="1">
      <c r="A6" s="6" t="s">
        <v>142</v>
      </c>
      <c r="B6" s="19" t="s">
        <v>180</v>
      </c>
      <c r="C6" s="235">
        <v>1775961.99</v>
      </c>
      <c r="D6" s="236"/>
    </row>
    <row r="7" spans="1:4" ht="17.25" customHeight="1">
      <c r="A7" s="6" t="s">
        <v>112</v>
      </c>
      <c r="B7" s="19" t="s">
        <v>180</v>
      </c>
      <c r="C7" s="235">
        <v>231949.76</v>
      </c>
      <c r="D7" s="236"/>
    </row>
    <row r="8" spans="1:4" ht="17.25" customHeight="1">
      <c r="A8" s="6" t="s">
        <v>114</v>
      </c>
      <c r="B8" s="19" t="s">
        <v>180</v>
      </c>
      <c r="C8" s="235">
        <v>7608966.6799999997</v>
      </c>
      <c r="D8" s="236"/>
    </row>
    <row r="9" spans="1:4" ht="17.25" customHeight="1">
      <c r="A9" s="6" t="s">
        <v>293</v>
      </c>
      <c r="B9" s="19" t="s">
        <v>181</v>
      </c>
      <c r="C9" s="235">
        <v>1156273.26</v>
      </c>
      <c r="D9" s="236"/>
    </row>
    <row r="10" spans="1:4" ht="17.25" customHeight="1">
      <c r="A10" s="6" t="s">
        <v>137</v>
      </c>
      <c r="B10" s="19" t="s">
        <v>181</v>
      </c>
      <c r="C10" s="235">
        <v>8000000</v>
      </c>
      <c r="D10" s="236"/>
    </row>
    <row r="11" spans="1:4" ht="17.25" customHeight="1">
      <c r="A11" s="6" t="s">
        <v>113</v>
      </c>
      <c r="B11" s="19" t="s">
        <v>179</v>
      </c>
      <c r="C11" s="235" t="s">
        <v>7</v>
      </c>
      <c r="D11" s="236"/>
    </row>
    <row r="12" spans="1:4" ht="17.25" customHeight="1">
      <c r="A12" s="6" t="s">
        <v>111</v>
      </c>
      <c r="B12" s="19" t="s">
        <v>179</v>
      </c>
      <c r="C12" s="235" t="s">
        <v>7</v>
      </c>
      <c r="D12" s="236"/>
    </row>
    <row r="13" spans="1:4" ht="17.25" customHeight="1">
      <c r="A13" s="12" t="s">
        <v>273</v>
      </c>
      <c r="B13" s="13" t="s">
        <v>227</v>
      </c>
      <c r="C13" s="235"/>
      <c r="D13" s="238"/>
    </row>
    <row r="14" spans="1:4" ht="17.25" customHeight="1">
      <c r="A14" s="12" t="s">
        <v>182</v>
      </c>
      <c r="B14" s="13" t="s">
        <v>183</v>
      </c>
      <c r="C14" s="237">
        <v>683000</v>
      </c>
      <c r="D14" s="238"/>
    </row>
    <row r="15" spans="1:4" ht="17.25" customHeight="1">
      <c r="A15" s="6" t="s">
        <v>56</v>
      </c>
      <c r="B15" s="19" t="s">
        <v>184</v>
      </c>
      <c r="C15" s="235">
        <v>184390</v>
      </c>
      <c r="D15" s="236"/>
    </row>
    <row r="16" spans="1:4" ht="17.25" customHeight="1">
      <c r="A16" s="6" t="s">
        <v>200</v>
      </c>
      <c r="B16" s="19" t="s">
        <v>289</v>
      </c>
      <c r="C16" s="235"/>
      <c r="D16" s="281">
        <v>16349724.279999999</v>
      </c>
    </row>
    <row r="17" spans="1:4" ht="17.25" customHeight="1">
      <c r="A17" s="12" t="s">
        <v>282</v>
      </c>
      <c r="B17" s="13" t="s">
        <v>187</v>
      </c>
      <c r="C17" s="235"/>
      <c r="D17" s="236"/>
    </row>
    <row r="18" spans="1:4" ht="17.25" customHeight="1">
      <c r="A18" s="12" t="s">
        <v>291</v>
      </c>
      <c r="B18" s="13" t="s">
        <v>290</v>
      </c>
      <c r="C18" s="235"/>
      <c r="D18" s="236"/>
    </row>
    <row r="19" spans="1:4" ht="17.25" customHeight="1">
      <c r="A19" s="12" t="s">
        <v>287</v>
      </c>
      <c r="B19" s="259" t="s">
        <v>188</v>
      </c>
      <c r="C19" s="237"/>
      <c r="D19" s="236">
        <v>1726093.85</v>
      </c>
    </row>
    <row r="20" spans="1:4" ht="17.25" customHeight="1">
      <c r="A20" s="12" t="s">
        <v>294</v>
      </c>
      <c r="B20" s="259" t="s">
        <v>295</v>
      </c>
      <c r="C20" s="237"/>
      <c r="D20" s="236"/>
    </row>
    <row r="21" spans="1:4" ht="17.25" customHeight="1">
      <c r="A21" s="12" t="s">
        <v>6</v>
      </c>
      <c r="B21" s="259" t="s">
        <v>185</v>
      </c>
      <c r="C21" s="237"/>
      <c r="D21" s="260">
        <v>3248950.59</v>
      </c>
    </row>
    <row r="22" spans="1:4" ht="17.25" customHeight="1">
      <c r="A22" s="12" t="s">
        <v>87</v>
      </c>
      <c r="B22" s="259" t="s">
        <v>186</v>
      </c>
      <c r="C22" s="237"/>
      <c r="D22" s="260">
        <v>10988076.91</v>
      </c>
    </row>
    <row r="23" spans="1:4" ht="17.25" customHeight="1">
      <c r="A23" s="12" t="s">
        <v>9</v>
      </c>
      <c r="B23" s="259" t="s">
        <v>203</v>
      </c>
      <c r="C23" s="237">
        <v>2814019</v>
      </c>
      <c r="D23" s="260"/>
    </row>
    <row r="24" spans="1:4" ht="17.25" customHeight="1">
      <c r="A24" s="12" t="s">
        <v>201</v>
      </c>
      <c r="B24" s="259" t="s">
        <v>204</v>
      </c>
      <c r="C24" s="237">
        <v>1147020</v>
      </c>
      <c r="D24" s="260"/>
    </row>
    <row r="25" spans="1:4" ht="17.25" customHeight="1">
      <c r="A25" s="12" t="s">
        <v>202</v>
      </c>
      <c r="B25" s="259" t="s">
        <v>205</v>
      </c>
      <c r="C25" s="237">
        <v>3081372</v>
      </c>
      <c r="D25" s="260"/>
    </row>
    <row r="26" spans="1:4" ht="17.25" customHeight="1">
      <c r="A26" s="12" t="s">
        <v>4</v>
      </c>
      <c r="B26" s="259" t="s">
        <v>206</v>
      </c>
      <c r="C26" s="237">
        <v>108855</v>
      </c>
      <c r="D26" s="260"/>
    </row>
    <row r="27" spans="1:4" ht="17.25" customHeight="1">
      <c r="A27" s="12" t="s">
        <v>5</v>
      </c>
      <c r="B27" s="259" t="s">
        <v>207</v>
      </c>
      <c r="C27" s="237">
        <v>2365027</v>
      </c>
      <c r="D27" s="260"/>
    </row>
    <row r="28" spans="1:4" ht="17.25" customHeight="1">
      <c r="A28" s="12" t="s">
        <v>52</v>
      </c>
      <c r="B28" s="259" t="s">
        <v>208</v>
      </c>
      <c r="C28" s="237">
        <v>843942.46</v>
      </c>
      <c r="D28" s="260"/>
    </row>
    <row r="29" spans="1:4" ht="17.25" customHeight="1">
      <c r="A29" s="12" t="s">
        <v>8</v>
      </c>
      <c r="B29" s="259" t="s">
        <v>209</v>
      </c>
      <c r="C29" s="237">
        <v>113488.48</v>
      </c>
      <c r="D29" s="260"/>
    </row>
    <row r="30" spans="1:4" ht="17.25" customHeight="1">
      <c r="A30" s="12" t="s">
        <v>54</v>
      </c>
      <c r="B30" s="259" t="s">
        <v>210</v>
      </c>
      <c r="C30" s="237">
        <v>229580</v>
      </c>
      <c r="D30" s="260"/>
    </row>
    <row r="31" spans="1:4" ht="17.25" customHeight="1">
      <c r="A31" s="12" t="s">
        <v>55</v>
      </c>
      <c r="B31" s="259" t="s">
        <v>211</v>
      </c>
      <c r="C31" s="237">
        <v>1293000</v>
      </c>
      <c r="D31" s="260"/>
    </row>
    <row r="32" spans="1:4" ht="17.25" customHeight="1">
      <c r="A32" s="12" t="s">
        <v>89</v>
      </c>
      <c r="B32" s="259" t="s">
        <v>212</v>
      </c>
      <c r="C32" s="237" t="s">
        <v>7</v>
      </c>
      <c r="D32" s="260"/>
    </row>
    <row r="33" spans="1:4" ht="17.25" customHeight="1">
      <c r="A33" s="12" t="s">
        <v>53</v>
      </c>
      <c r="B33" s="259" t="s">
        <v>213</v>
      </c>
      <c r="C33" s="237">
        <v>676000</v>
      </c>
      <c r="D33" s="260"/>
    </row>
    <row r="34" spans="1:4" ht="17.25" customHeight="1">
      <c r="A34" s="256"/>
      <c r="B34" s="256"/>
      <c r="C34" s="257"/>
      <c r="D34" s="258"/>
    </row>
    <row r="35" spans="1:4" ht="17.25" customHeight="1" thickBot="1">
      <c r="A35" s="9"/>
      <c r="B35" s="10"/>
      <c r="C35" s="239">
        <f>SUM(C6:C34)</f>
        <v>32312845.629999999</v>
      </c>
      <c r="D35" s="240">
        <f>SUM(D15:D34)</f>
        <v>32312845.629999999</v>
      </c>
    </row>
    <row r="36" spans="1:4" ht="17.25" customHeight="1" thickTop="1">
      <c r="B36" s="1"/>
      <c r="C36" s="241"/>
      <c r="D36" s="74"/>
    </row>
    <row r="37" spans="1:4" ht="17.25" customHeight="1">
      <c r="A37" s="14" t="s">
        <v>166</v>
      </c>
      <c r="B37" s="15"/>
      <c r="C37" s="18"/>
      <c r="D37" s="14"/>
    </row>
    <row r="38" spans="1:4" ht="17.25" customHeight="1">
      <c r="A38" s="307" t="s">
        <v>299</v>
      </c>
      <c r="B38" s="307"/>
      <c r="C38" s="307"/>
      <c r="D38" s="307"/>
    </row>
    <row r="39" spans="1:4" ht="17.25" customHeight="1">
      <c r="A39" s="307" t="s">
        <v>298</v>
      </c>
      <c r="B39" s="307"/>
      <c r="C39" s="307"/>
      <c r="D39" s="307"/>
    </row>
    <row r="40" spans="1:4" ht="17.25" customHeight="1">
      <c r="A40" s="307" t="s">
        <v>189</v>
      </c>
      <c r="B40" s="307"/>
      <c r="C40" s="307"/>
      <c r="D40" s="307"/>
    </row>
    <row r="41" spans="1:4" ht="17.25" customHeight="1">
      <c r="A41" s="14"/>
      <c r="B41" s="14"/>
      <c r="C41" s="25"/>
      <c r="D41" s="14"/>
    </row>
    <row r="42" spans="1:4" ht="17.25" customHeight="1">
      <c r="A42" s="14"/>
      <c r="B42" s="14"/>
      <c r="C42" s="25"/>
      <c r="D42" s="14"/>
    </row>
    <row r="43" spans="1:4" ht="17.25" customHeight="1">
      <c r="A43" s="14"/>
      <c r="B43" s="14"/>
      <c r="C43" s="25"/>
      <c r="D43" s="158"/>
    </row>
    <row r="44" spans="1:4" ht="17.25" customHeight="1">
      <c r="A44" s="14"/>
      <c r="B44" s="14"/>
      <c r="C44" s="25"/>
      <c r="D44" s="14"/>
    </row>
    <row r="45" spans="1:4" ht="17.25" customHeight="1">
      <c r="A45" s="14"/>
      <c r="B45" s="14"/>
      <c r="C45" s="25"/>
      <c r="D45" s="14"/>
    </row>
    <row r="46" spans="1:4" ht="17.25" customHeight="1">
      <c r="A46" s="14"/>
      <c r="B46" s="14"/>
      <c r="C46" s="25"/>
      <c r="D46" s="14"/>
    </row>
    <row r="47" spans="1:4" ht="17.25" customHeight="1">
      <c r="A47" s="14"/>
      <c r="B47" s="14"/>
      <c r="C47" s="25"/>
      <c r="D47" s="14"/>
    </row>
    <row r="48" spans="1:4" ht="17.25" customHeight="1">
      <c r="A48" s="14"/>
      <c r="B48" s="14"/>
      <c r="C48" s="25"/>
      <c r="D48" s="14"/>
    </row>
    <row r="49" spans="1:4" ht="17.25" customHeight="1">
      <c r="A49" s="14"/>
      <c r="B49" s="14"/>
      <c r="C49" s="25"/>
      <c r="D49" s="14"/>
    </row>
    <row r="50" spans="1:4" ht="17.25" customHeight="1">
      <c r="A50" s="14"/>
      <c r="B50" s="14"/>
      <c r="C50" s="25"/>
      <c r="D50" s="14"/>
    </row>
    <row r="51" spans="1:4" ht="17.25" customHeight="1">
      <c r="A51" s="14"/>
      <c r="B51" s="14"/>
      <c r="C51" s="25"/>
      <c r="D51" s="14"/>
    </row>
    <row r="52" spans="1:4" ht="17.25" customHeight="1">
      <c r="A52" s="14"/>
      <c r="B52" s="14"/>
      <c r="C52" s="25"/>
      <c r="D52" s="14"/>
    </row>
    <row r="53" spans="1:4" ht="17.25" customHeight="1">
      <c r="A53" s="14"/>
      <c r="B53" s="14"/>
      <c r="C53" s="25"/>
      <c r="D53" s="14"/>
    </row>
    <row r="54" spans="1:4" ht="17.25" customHeight="1">
      <c r="A54" s="14"/>
      <c r="B54" s="14"/>
      <c r="C54" s="25"/>
      <c r="D54" s="14"/>
    </row>
    <row r="55" spans="1:4" ht="17.25" customHeight="1">
      <c r="A55" s="14"/>
      <c r="B55" s="14"/>
      <c r="C55" s="25"/>
      <c r="D55" s="14"/>
    </row>
    <row r="56" spans="1:4" ht="17.25" customHeight="1">
      <c r="A56" s="14"/>
      <c r="B56" s="14"/>
      <c r="C56" s="25"/>
      <c r="D56" s="14"/>
    </row>
    <row r="57" spans="1:4" ht="17.25" customHeight="1">
      <c r="A57" s="14"/>
      <c r="B57" s="14"/>
      <c r="C57" s="25"/>
      <c r="D57" s="14"/>
    </row>
    <row r="58" spans="1:4" ht="17.25" customHeight="1">
      <c r="A58" s="14"/>
      <c r="B58" s="14"/>
      <c r="C58" s="25"/>
      <c r="D58" s="14"/>
    </row>
    <row r="59" spans="1:4" ht="17.25" customHeight="1">
      <c r="A59" s="14"/>
      <c r="B59" s="14"/>
      <c r="C59" s="25"/>
      <c r="D59" s="238">
        <v>1227400</v>
      </c>
    </row>
    <row r="60" spans="1:4" ht="17.25" customHeight="1">
      <c r="A60" s="14"/>
      <c r="B60" s="14"/>
      <c r="C60" s="242"/>
      <c r="D60" s="236">
        <v>11499888.220000001</v>
      </c>
    </row>
    <row r="61" spans="1:4" ht="17.25" customHeight="1">
      <c r="A61" s="14"/>
      <c r="B61" s="14"/>
      <c r="C61" s="242"/>
      <c r="D61" s="236">
        <v>4051180</v>
      </c>
    </row>
    <row r="62" spans="1:4" ht="23.25" customHeight="1">
      <c r="A62" s="14"/>
      <c r="B62" s="14"/>
      <c r="C62" s="82"/>
      <c r="D62" s="243"/>
    </row>
    <row r="63" spans="1:4" ht="17.25" customHeight="1">
      <c r="A63" s="3"/>
      <c r="C63" s="22"/>
      <c r="D63" s="238">
        <v>1227400</v>
      </c>
    </row>
    <row r="64" spans="1:4" ht="17.25" customHeight="1">
      <c r="D64" s="236">
        <v>11499888.220000001</v>
      </c>
    </row>
    <row r="65" spans="3:4" ht="17.25" customHeight="1">
      <c r="D65" s="236">
        <v>4051180</v>
      </c>
    </row>
    <row r="67" spans="3:4" ht="17.25" customHeight="1">
      <c r="D67" s="3">
        <f>SUM(D63:D66)</f>
        <v>16778468.219999999</v>
      </c>
    </row>
    <row r="69" spans="3:4" ht="17.25" customHeight="1">
      <c r="D69" s="3">
        <v>16778468.219999999</v>
      </c>
    </row>
    <row r="70" spans="3:4" ht="17.25" customHeight="1">
      <c r="C70" s="235"/>
    </row>
    <row r="71" spans="3:4" ht="17.25" customHeight="1">
      <c r="C71" s="235">
        <v>3542564.01</v>
      </c>
      <c r="D71" s="3">
        <f>D67-D69</f>
        <v>0</v>
      </c>
    </row>
    <row r="72" spans="3:4" ht="17.25" customHeight="1">
      <c r="C72" s="235">
        <v>1138032.77</v>
      </c>
    </row>
    <row r="73" spans="3:4" ht="17.25" customHeight="1">
      <c r="C73" s="235">
        <v>675365.36</v>
      </c>
    </row>
    <row r="74" spans="3:4" ht="17.25" customHeight="1">
      <c r="C74" s="235"/>
    </row>
    <row r="75" spans="3:4" ht="17.25" customHeight="1">
      <c r="C75" s="235">
        <v>7027169.5</v>
      </c>
    </row>
    <row r="76" spans="3:4" ht="17.25" customHeight="1">
      <c r="C76" s="235">
        <v>8000000</v>
      </c>
    </row>
  </sheetData>
  <mergeCells count="10">
    <mergeCell ref="A40:D40"/>
    <mergeCell ref="A1:D1"/>
    <mergeCell ref="A2:D2"/>
    <mergeCell ref="A3:D3"/>
    <mergeCell ref="A4:A5"/>
    <mergeCell ref="B4:B5"/>
    <mergeCell ref="C4:C5"/>
    <mergeCell ref="D4:D5"/>
    <mergeCell ref="A38:D38"/>
    <mergeCell ref="A39:D39"/>
  </mergeCells>
  <phoneticPr fontId="0" type="noConversion"/>
  <pageMargins left="0.6" right="0.21" top="3.937007874015748E-2" bottom="0" header="0.19685039370078741" footer="0.4724409448818898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4"/>
  <sheetViews>
    <sheetView tabSelected="1" topLeftCell="C1" workbookViewId="0">
      <selection activeCell="F7" sqref="F1:AF1048576"/>
    </sheetView>
  </sheetViews>
  <sheetFormatPr defaultRowHeight="21.75" customHeight="1"/>
  <cols>
    <col min="1" max="1" width="13.5703125" style="164" customWidth="1"/>
    <col min="2" max="2" width="14" style="164" customWidth="1"/>
    <col min="3" max="3" width="53.85546875" style="164" customWidth="1"/>
    <col min="4" max="4" width="20.140625" style="163" customWidth="1"/>
    <col min="5" max="5" width="9.140625" style="213" customWidth="1"/>
    <col min="6" max="16384" width="9.140625" style="164"/>
  </cols>
  <sheetData>
    <row r="1" spans="1:5" s="162" customFormat="1" ht="21.75" customHeight="1">
      <c r="A1" s="323" t="s">
        <v>0</v>
      </c>
      <c r="B1" s="323"/>
      <c r="C1" s="323"/>
      <c r="D1" s="323"/>
      <c r="E1" s="213"/>
    </row>
    <row r="2" spans="1:5" s="162" customFormat="1" ht="21.75" customHeight="1">
      <c r="A2" s="323" t="s">
        <v>284</v>
      </c>
      <c r="B2" s="323"/>
      <c r="C2" s="323"/>
      <c r="D2" s="323"/>
      <c r="E2" s="213"/>
    </row>
    <row r="3" spans="1:5" s="162" customFormat="1" ht="21.75" customHeight="1">
      <c r="A3" s="322" t="s">
        <v>335</v>
      </c>
      <c r="B3" s="322"/>
      <c r="C3" s="322"/>
      <c r="D3" s="322"/>
      <c r="E3" s="245"/>
    </row>
    <row r="4" spans="1:5" s="162" customFormat="1" ht="21.75" customHeight="1">
      <c r="A4" s="319" t="s">
        <v>282</v>
      </c>
      <c r="B4" s="319"/>
      <c r="C4" s="263"/>
      <c r="D4" s="263"/>
      <c r="E4" s="245"/>
    </row>
    <row r="5" spans="1:5" ht="21.75" customHeight="1">
      <c r="A5" s="270" t="s">
        <v>285</v>
      </c>
      <c r="B5" s="263"/>
      <c r="C5" s="263"/>
      <c r="D5" s="263" t="s">
        <v>69</v>
      </c>
      <c r="E5" s="245"/>
    </row>
    <row r="6" spans="1:5" ht="21.75" customHeight="1">
      <c r="A6" s="263"/>
      <c r="B6" s="321" t="s">
        <v>55</v>
      </c>
      <c r="C6" s="321"/>
      <c r="D6" s="159" t="s">
        <v>7</v>
      </c>
      <c r="E6" s="245"/>
    </row>
    <row r="7" spans="1:5" ht="21.75" customHeight="1" thickBot="1">
      <c r="A7" s="263"/>
      <c r="B7" s="264"/>
      <c r="C7" s="267" t="s">
        <v>110</v>
      </c>
      <c r="D7" s="266">
        <f>SUM(D6:D6)</f>
        <v>0</v>
      </c>
      <c r="E7" s="245"/>
    </row>
    <row r="8" spans="1:5" ht="21.75" customHeight="1" thickTop="1">
      <c r="A8" s="319" t="s">
        <v>286</v>
      </c>
      <c r="B8" s="319"/>
      <c r="C8" s="264"/>
      <c r="D8" s="159"/>
      <c r="E8" s="245"/>
    </row>
    <row r="9" spans="1:5" ht="21.75" customHeight="1">
      <c r="A9" s="270" t="s">
        <v>285</v>
      </c>
      <c r="B9" s="264"/>
      <c r="C9" s="264"/>
      <c r="D9" s="265" t="s">
        <v>69</v>
      </c>
      <c r="E9"/>
    </row>
    <row r="10" spans="1:5" ht="21.75" customHeight="1">
      <c r="A10" s="263"/>
      <c r="B10" s="264"/>
      <c r="C10" s="264"/>
      <c r="D10" s="159" t="s">
        <v>7</v>
      </c>
      <c r="E10"/>
    </row>
    <row r="11" spans="1:5" ht="21.75" customHeight="1" thickBot="1">
      <c r="A11" s="263"/>
      <c r="B11" s="264"/>
      <c r="C11" s="267" t="s">
        <v>110</v>
      </c>
      <c r="D11" s="266" t="s">
        <v>7</v>
      </c>
      <c r="E11"/>
    </row>
    <row r="12" spans="1:5" ht="21.75" customHeight="1" thickTop="1">
      <c r="A12" s="271" t="s">
        <v>287</v>
      </c>
      <c r="B12" s="162"/>
      <c r="C12" s="162"/>
      <c r="D12" s="268" t="s">
        <v>69</v>
      </c>
      <c r="E12"/>
    </row>
    <row r="13" spans="1:5" ht="21.75" customHeight="1">
      <c r="A13" s="162"/>
      <c r="B13" s="162" t="s">
        <v>157</v>
      </c>
      <c r="C13" s="162"/>
      <c r="D13" s="246">
        <v>11757.77</v>
      </c>
      <c r="E13"/>
    </row>
    <row r="14" spans="1:5" ht="21.75" customHeight="1">
      <c r="B14" s="164" t="s">
        <v>156</v>
      </c>
      <c r="D14" s="243">
        <v>693490</v>
      </c>
      <c r="E14"/>
    </row>
    <row r="15" spans="1:5" ht="21.75" customHeight="1">
      <c r="B15" s="164" t="s">
        <v>158</v>
      </c>
      <c r="D15" s="247">
        <v>231949.76</v>
      </c>
      <c r="E15"/>
    </row>
    <row r="16" spans="1:5" ht="21.75" customHeight="1">
      <c r="B16" s="164" t="s">
        <v>190</v>
      </c>
      <c r="D16" s="247">
        <v>683000</v>
      </c>
      <c r="E16"/>
    </row>
    <row r="17" spans="1:5" ht="21.75" customHeight="1">
      <c r="B17" s="164" t="s">
        <v>138</v>
      </c>
      <c r="D17" s="248">
        <v>5</v>
      </c>
      <c r="E17"/>
    </row>
    <row r="18" spans="1:5" ht="21.75" customHeight="1">
      <c r="B18" s="164" t="s">
        <v>159</v>
      </c>
      <c r="D18" s="243">
        <v>6142.32</v>
      </c>
      <c r="E18"/>
    </row>
    <row r="19" spans="1:5" ht="21.75" customHeight="1">
      <c r="B19" s="164" t="s">
        <v>147</v>
      </c>
      <c r="D19" s="243">
        <v>850</v>
      </c>
      <c r="E19" s="103"/>
    </row>
    <row r="20" spans="1:5" ht="21.75" customHeight="1">
      <c r="B20" s="164" t="s">
        <v>300</v>
      </c>
      <c r="D20" s="243">
        <v>20800</v>
      </c>
      <c r="E20" s="150"/>
    </row>
    <row r="21" spans="1:5" ht="21.75" customHeight="1">
      <c r="B21" s="164" t="s">
        <v>301</v>
      </c>
      <c r="D21" s="243">
        <v>32800</v>
      </c>
      <c r="E21" s="150"/>
    </row>
    <row r="22" spans="1:5" ht="21.75" customHeight="1">
      <c r="B22" s="164" t="s">
        <v>302</v>
      </c>
      <c r="D22" s="243">
        <v>38773</v>
      </c>
      <c r="E22" s="85"/>
    </row>
    <row r="23" spans="1:5" ht="21.75" customHeight="1">
      <c r="B23" s="164" t="s">
        <v>303</v>
      </c>
      <c r="D23" s="243">
        <v>26</v>
      </c>
      <c r="E23" s="254"/>
    </row>
    <row r="24" spans="1:5" ht="21.75" customHeight="1">
      <c r="B24" s="164" t="s">
        <v>304</v>
      </c>
      <c r="D24" s="243">
        <v>6500</v>
      </c>
      <c r="E24" s="255"/>
    </row>
    <row r="25" spans="1:5" ht="21.75" customHeight="1" thickBot="1">
      <c r="C25" s="269" t="s">
        <v>110</v>
      </c>
      <c r="D25" s="249">
        <f>SUM(D12:D24)</f>
        <v>1726093.85</v>
      </c>
      <c r="E25" s="250"/>
    </row>
    <row r="26" spans="1:5" ht="21.75" customHeight="1" thickTop="1">
      <c r="A26"/>
      <c r="B26"/>
      <c r="C26"/>
      <c r="D26"/>
      <c r="E26" s="250"/>
    </row>
    <row r="27" spans="1:5" ht="21.75" customHeight="1">
      <c r="A27" s="324" t="s">
        <v>296</v>
      </c>
      <c r="B27" s="324"/>
      <c r="C27" s="324"/>
      <c r="D27" s="324"/>
      <c r="E27" s="85"/>
    </row>
    <row r="28" spans="1:5" ht="21.75" customHeight="1">
      <c r="A28" s="320" t="s">
        <v>297</v>
      </c>
      <c r="B28" s="320"/>
      <c r="C28" s="320"/>
      <c r="D28" s="320"/>
      <c r="E28" s="85"/>
    </row>
    <row r="29" spans="1:5" ht="21.75" customHeight="1">
      <c r="A29" s="320" t="s">
        <v>191</v>
      </c>
      <c r="B29" s="320"/>
      <c r="C29" s="320"/>
      <c r="D29" s="320"/>
      <c r="E29" s="250"/>
    </row>
    <row r="30" spans="1:5" ht="21.75" customHeight="1">
      <c r="A30" s="153"/>
      <c r="B30" s="153"/>
      <c r="C30" s="153"/>
      <c r="D30" s="85"/>
      <c r="E30" s="91"/>
    </row>
    <row r="31" spans="1:5" ht="21.75" customHeight="1">
      <c r="A31" s="328" t="s">
        <v>192</v>
      </c>
      <c r="B31" s="328"/>
      <c r="C31" s="328"/>
      <c r="D31" s="328"/>
      <c r="E31" s="91"/>
    </row>
    <row r="32" spans="1:5" ht="21.75" customHeight="1">
      <c r="A32" s="326" t="s">
        <v>193</v>
      </c>
      <c r="B32" s="326"/>
      <c r="C32" s="326"/>
      <c r="D32" s="326"/>
      <c r="E32" s="91"/>
    </row>
    <row r="33" spans="1:5" ht="21.75" customHeight="1">
      <c r="A33" s="325" t="s">
        <v>107</v>
      </c>
      <c r="B33" s="325"/>
      <c r="C33" s="325"/>
      <c r="D33" s="325"/>
      <c r="E33" s="91"/>
    </row>
    <row r="34" spans="1:5" ht="21.75" customHeight="1">
      <c r="A34" s="325" t="s">
        <v>86</v>
      </c>
      <c r="B34" s="325"/>
      <c r="C34" s="325"/>
      <c r="D34" s="325"/>
      <c r="E34" s="91"/>
    </row>
    <row r="35" spans="1:5" ht="21.75" customHeight="1">
      <c r="A35" s="325"/>
      <c r="B35" s="325"/>
      <c r="C35" s="325"/>
      <c r="D35" s="325"/>
      <c r="E35" s="91"/>
    </row>
    <row r="36" spans="1:5" ht="9.75" customHeight="1">
      <c r="A36" s="250"/>
      <c r="B36" s="250"/>
      <c r="C36" s="250"/>
      <c r="D36" s="250"/>
      <c r="E36" s="91"/>
    </row>
    <row r="37" spans="1:5" ht="21.75" customHeight="1">
      <c r="A37" s="325" t="s">
        <v>115</v>
      </c>
      <c r="B37" s="325"/>
      <c r="C37" s="325"/>
      <c r="D37" s="325"/>
      <c r="E37" s="91"/>
    </row>
    <row r="38" spans="1:5" ht="21.75" customHeight="1">
      <c r="A38" s="327" t="s">
        <v>96</v>
      </c>
      <c r="B38" s="327"/>
      <c r="C38" s="327"/>
      <c r="D38" s="327"/>
      <c r="E38" s="91"/>
    </row>
    <row r="39" spans="1:5" ht="21.75" customHeight="1">
      <c r="A39" s="91"/>
      <c r="B39" s="91"/>
      <c r="C39" s="91"/>
      <c r="D39" s="91"/>
      <c r="E39" s="91"/>
    </row>
    <row r="40" spans="1:5" ht="21.75" customHeight="1">
      <c r="A40" s="91"/>
      <c r="B40" s="91"/>
      <c r="C40" s="91"/>
      <c r="D40" s="91"/>
      <c r="E40" s="85"/>
    </row>
    <row r="41" spans="1:5" ht="21.75" customHeight="1">
      <c r="A41" s="91"/>
      <c r="B41" s="91"/>
      <c r="C41" s="91"/>
      <c r="D41" s="91"/>
    </row>
    <row r="42" spans="1:5" ht="21.75" customHeight="1">
      <c r="A42" s="91"/>
      <c r="B42" s="91"/>
      <c r="C42" s="91"/>
      <c r="D42" s="91"/>
    </row>
    <row r="43" spans="1:5" ht="21.75" customHeight="1">
      <c r="A43" s="91"/>
      <c r="B43" s="91"/>
      <c r="C43" s="91"/>
      <c r="D43" s="91"/>
    </row>
    <row r="44" spans="1:5" ht="21.75" customHeight="1">
      <c r="A44" s="91"/>
      <c r="B44" s="91"/>
      <c r="C44" s="91"/>
      <c r="D44" s="91"/>
    </row>
    <row r="45" spans="1:5" ht="21.75" customHeight="1">
      <c r="A45" s="91"/>
      <c r="B45" s="91"/>
      <c r="C45" s="91"/>
      <c r="D45" s="91"/>
    </row>
    <row r="46" spans="1:5" ht="21.75" customHeight="1">
      <c r="A46" s="91"/>
      <c r="B46" s="91"/>
      <c r="C46" s="91"/>
      <c r="D46" s="91"/>
    </row>
    <row r="47" spans="1:5" ht="21.75" customHeight="1">
      <c r="A47" s="91"/>
      <c r="B47" s="91"/>
      <c r="C47" s="91"/>
      <c r="D47" s="91"/>
    </row>
    <row r="48" spans="1:5" ht="21.75" customHeight="1">
      <c r="A48" s="251"/>
      <c r="C48" s="147"/>
      <c r="D48" s="85"/>
    </row>
    <row r="49" spans="1:4" ht="21.75" customHeight="1">
      <c r="A49" s="162" t="s">
        <v>126</v>
      </c>
      <c r="B49" s="162"/>
      <c r="C49" s="162"/>
    </row>
    <row r="50" spans="1:4" ht="21.75" customHeight="1">
      <c r="A50" s="162"/>
      <c r="B50" s="162" t="s">
        <v>157</v>
      </c>
      <c r="C50" s="162"/>
      <c r="D50" s="159">
        <v>18213.16</v>
      </c>
    </row>
    <row r="51" spans="1:4" ht="21.75" customHeight="1">
      <c r="B51" s="164" t="s">
        <v>156</v>
      </c>
      <c r="D51" s="160">
        <v>788535</v>
      </c>
    </row>
    <row r="52" spans="1:4" ht="21.75" customHeight="1">
      <c r="B52" s="164" t="s">
        <v>158</v>
      </c>
      <c r="D52" s="132">
        <v>608365.36</v>
      </c>
    </row>
    <row r="53" spans="1:4" ht="21.75" customHeight="1">
      <c r="B53" s="164" t="s">
        <v>138</v>
      </c>
      <c r="D53" s="214">
        <v>130</v>
      </c>
    </row>
    <row r="54" spans="1:4" ht="21.75" customHeight="1">
      <c r="B54" s="164" t="s">
        <v>159</v>
      </c>
      <c r="D54" s="160">
        <v>6890.34</v>
      </c>
    </row>
    <row r="55" spans="1:4" ht="21.75" customHeight="1">
      <c r="B55" s="164" t="s">
        <v>147</v>
      </c>
      <c r="D55" s="160">
        <v>850</v>
      </c>
    </row>
    <row r="56" spans="1:4" ht="21.75" customHeight="1" thickBot="1">
      <c r="D56" s="161">
        <f>SUM(D49:D55)</f>
        <v>1422983.86</v>
      </c>
    </row>
    <row r="57" spans="1:4" ht="21.75" customHeight="1" thickTop="1"/>
    <row r="58" spans="1:4" ht="21.75" customHeight="1">
      <c r="A58" s="14" t="s">
        <v>141</v>
      </c>
      <c r="B58" s="15"/>
      <c r="C58" s="18"/>
      <c r="D58" s="14"/>
    </row>
    <row r="59" spans="1:4" ht="21.75" customHeight="1">
      <c r="A59" s="307" t="s">
        <v>165</v>
      </c>
      <c r="B59" s="307"/>
      <c r="C59" s="307"/>
      <c r="D59" s="307"/>
    </row>
    <row r="60" spans="1:4" ht="21.75" customHeight="1">
      <c r="A60" s="307" t="s">
        <v>164</v>
      </c>
      <c r="B60" s="307"/>
      <c r="C60" s="307"/>
      <c r="D60" s="307"/>
    </row>
    <row r="61" spans="1:4" ht="21.75" customHeight="1">
      <c r="A61" s="307" t="s">
        <v>163</v>
      </c>
      <c r="B61" s="307"/>
      <c r="C61" s="307"/>
      <c r="D61" s="307"/>
    </row>
    <row r="62" spans="1:4" ht="21.75" customHeight="1">
      <c r="A62" s="307"/>
      <c r="B62" s="307"/>
      <c r="C62" s="307"/>
      <c r="D62" s="307"/>
    </row>
    <row r="63" spans="1:4" ht="21.75" customHeight="1">
      <c r="A63" s="307"/>
      <c r="B63" s="307"/>
      <c r="C63" s="307"/>
      <c r="D63" s="307"/>
    </row>
    <row r="64" spans="1:4" ht="21.75" customHeight="1">
      <c r="A64" s="307" t="s">
        <v>178</v>
      </c>
      <c r="B64" s="307"/>
      <c r="C64" s="307"/>
      <c r="D64" s="307"/>
    </row>
  </sheetData>
  <mergeCells count="23">
    <mergeCell ref="A33:D33"/>
    <mergeCell ref="A31:D31"/>
    <mergeCell ref="A3:D3"/>
    <mergeCell ref="A1:D1"/>
    <mergeCell ref="A2:D2"/>
    <mergeCell ref="A64:D64"/>
    <mergeCell ref="A59:D59"/>
    <mergeCell ref="A60:D60"/>
    <mergeCell ref="A61:D61"/>
    <mergeCell ref="A27:D27"/>
    <mergeCell ref="A35:B35"/>
    <mergeCell ref="C35:D35"/>
    <mergeCell ref="A32:D32"/>
    <mergeCell ref="A34:D34"/>
    <mergeCell ref="A37:D37"/>
    <mergeCell ref="A38:D38"/>
    <mergeCell ref="A62:D62"/>
    <mergeCell ref="A63:D63"/>
    <mergeCell ref="A8:B8"/>
    <mergeCell ref="A28:D28"/>
    <mergeCell ref="A29:D29"/>
    <mergeCell ref="A4:B4"/>
    <mergeCell ref="B6:C6"/>
  </mergeCells>
  <pageMargins left="0.43" right="0.32" top="0.48" bottom="0.16" header="0.3" footer="0.2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4"/>
  <sheetViews>
    <sheetView topLeftCell="B40" workbookViewId="0">
      <selection activeCell="I50" sqref="I50"/>
    </sheetView>
  </sheetViews>
  <sheetFormatPr defaultRowHeight="18.75"/>
  <cols>
    <col min="1" max="1" width="33.140625" style="208" customWidth="1"/>
    <col min="2" max="2" width="22.5703125" style="167" customWidth="1"/>
    <col min="3" max="3" width="29.5703125" style="209" customWidth="1"/>
    <col min="4" max="4" width="2.5703125" style="167" hidden="1" customWidth="1"/>
    <col min="5" max="5" width="20.140625" style="167" customWidth="1"/>
    <col min="6" max="16384" width="9.140625" style="86"/>
  </cols>
  <sheetData>
    <row r="1" spans="1:5" ht="23.25">
      <c r="A1" s="362" t="s">
        <v>0</v>
      </c>
      <c r="B1" s="363"/>
      <c r="C1" s="221" t="s">
        <v>108</v>
      </c>
      <c r="D1" s="222"/>
      <c r="E1" s="191"/>
    </row>
    <row r="2" spans="1:5" ht="23.25">
      <c r="A2" s="337" t="s">
        <v>77</v>
      </c>
      <c r="B2" s="338"/>
      <c r="C2" s="192" t="s">
        <v>76</v>
      </c>
      <c r="D2" s="299"/>
      <c r="E2" s="300"/>
    </row>
    <row r="3" spans="1:5" ht="23.25">
      <c r="A3" s="339"/>
      <c r="B3" s="340"/>
      <c r="C3" s="193" t="s">
        <v>162</v>
      </c>
      <c r="D3" s="297"/>
      <c r="E3" s="298"/>
    </row>
    <row r="4" spans="1:5" ht="23.25">
      <c r="A4" s="168"/>
      <c r="B4" s="119"/>
      <c r="C4" s="169"/>
      <c r="D4" s="119"/>
      <c r="E4" s="170" t="s">
        <v>60</v>
      </c>
    </row>
    <row r="5" spans="1:5" ht="21">
      <c r="A5" s="171" t="s">
        <v>321</v>
      </c>
      <c r="B5" s="119"/>
      <c r="C5" s="169"/>
      <c r="D5" s="119"/>
      <c r="E5" s="127">
        <v>7989546.3200000003</v>
      </c>
    </row>
    <row r="6" spans="1:5" ht="21">
      <c r="A6" s="171" t="s">
        <v>143</v>
      </c>
      <c r="B6" s="119"/>
      <c r="C6" s="169"/>
      <c r="D6" s="119"/>
      <c r="E6" s="172"/>
    </row>
    <row r="7" spans="1:5" ht="21">
      <c r="A7" s="173" t="s">
        <v>67</v>
      </c>
      <c r="B7" s="291" t="s">
        <v>68</v>
      </c>
      <c r="C7" s="341" t="s">
        <v>69</v>
      </c>
      <c r="D7" s="342"/>
      <c r="E7" s="172"/>
    </row>
    <row r="8" spans="1:5" ht="21">
      <c r="A8" s="223" t="s">
        <v>7</v>
      </c>
      <c r="B8" s="224" t="s">
        <v>7</v>
      </c>
      <c r="C8" s="102" t="s">
        <v>7</v>
      </c>
      <c r="D8" s="291"/>
      <c r="E8" s="125"/>
    </row>
    <row r="9" spans="1:5" ht="21">
      <c r="A9" s="223"/>
      <c r="B9" s="224"/>
      <c r="C9" s="102"/>
      <c r="D9" s="291"/>
      <c r="E9" s="125"/>
    </row>
    <row r="10" spans="1:5" ht="21">
      <c r="A10" s="171" t="s">
        <v>144</v>
      </c>
      <c r="B10" s="119"/>
      <c r="C10" s="169"/>
      <c r="D10" s="119"/>
      <c r="E10" s="172"/>
    </row>
    <row r="11" spans="1:5" ht="21">
      <c r="A11" s="173" t="s">
        <v>70</v>
      </c>
      <c r="B11" s="291" t="s">
        <v>71</v>
      </c>
      <c r="C11" s="341" t="s">
        <v>69</v>
      </c>
      <c r="D11" s="342"/>
      <c r="E11" s="172"/>
    </row>
    <row r="12" spans="1:5" ht="21">
      <c r="A12" s="223"/>
      <c r="B12" s="290"/>
      <c r="C12" s="102"/>
      <c r="D12" s="291"/>
      <c r="E12" s="125"/>
    </row>
    <row r="13" spans="1:5" ht="21">
      <c r="A13" s="223"/>
      <c r="B13" s="290"/>
      <c r="C13" s="102"/>
      <c r="D13" s="291"/>
      <c r="E13" s="125"/>
    </row>
    <row r="14" spans="1:5" ht="21">
      <c r="A14" s="107"/>
      <c r="B14" s="290"/>
      <c r="C14" s="102"/>
      <c r="D14" s="291"/>
      <c r="E14" s="125"/>
    </row>
    <row r="15" spans="1:5" ht="21">
      <c r="A15" s="107"/>
      <c r="B15" s="290"/>
      <c r="C15" s="102"/>
      <c r="D15" s="291"/>
      <c r="E15" s="125"/>
    </row>
    <row r="16" spans="1:5" ht="21">
      <c r="A16" s="107"/>
      <c r="B16" s="108"/>
      <c r="C16" s="226"/>
      <c r="D16" s="227"/>
      <c r="E16" s="172"/>
    </row>
    <row r="17" spans="1:5" ht="21">
      <c r="A17" s="107"/>
      <c r="B17" s="108"/>
      <c r="C17" s="226"/>
      <c r="D17" s="227"/>
      <c r="E17" s="172"/>
    </row>
    <row r="18" spans="1:5" ht="21">
      <c r="A18" s="107"/>
      <c r="B18" s="108"/>
      <c r="C18" s="226"/>
      <c r="D18" s="227"/>
      <c r="E18" s="172"/>
    </row>
    <row r="19" spans="1:5" ht="21">
      <c r="A19" s="107"/>
      <c r="B19" s="108"/>
      <c r="C19" s="226"/>
      <c r="D19" s="227"/>
      <c r="E19" s="172"/>
    </row>
    <row r="20" spans="1:5" ht="21">
      <c r="A20" s="107"/>
      <c r="B20" s="108"/>
      <c r="C20" s="226"/>
      <c r="D20" s="291"/>
      <c r="E20" s="172"/>
    </row>
    <row r="21" spans="1:5" ht="21">
      <c r="A21" s="107"/>
      <c r="B21" s="108"/>
      <c r="C21" s="226"/>
      <c r="D21" s="291"/>
      <c r="E21" s="172"/>
    </row>
    <row r="22" spans="1:5" ht="21">
      <c r="A22" s="107"/>
      <c r="B22" s="108"/>
      <c r="C22" s="102"/>
      <c r="D22" s="291"/>
      <c r="E22" s="225"/>
    </row>
    <row r="23" spans="1:5" ht="21">
      <c r="A23" s="171" t="s">
        <v>322</v>
      </c>
      <c r="B23" s="119"/>
      <c r="C23" s="169"/>
      <c r="D23" s="291"/>
      <c r="E23" s="225">
        <v>380579.64</v>
      </c>
    </row>
    <row r="24" spans="1:5" ht="21">
      <c r="A24" s="364"/>
      <c r="B24" s="365"/>
      <c r="C24" s="365"/>
      <c r="D24" s="175"/>
      <c r="E24" s="177"/>
    </row>
    <row r="25" spans="1:5" ht="21">
      <c r="A25" s="178" t="s">
        <v>72</v>
      </c>
      <c r="B25" s="179"/>
      <c r="C25" s="180"/>
      <c r="D25" s="179"/>
      <c r="E25" s="228"/>
    </row>
    <row r="26" spans="1:5" ht="21">
      <c r="A26" s="229" t="s">
        <v>323</v>
      </c>
      <c r="B26" s="175"/>
      <c r="C26" s="176"/>
      <c r="D26" s="175"/>
      <c r="E26" s="230">
        <f>E5-E13-E23</f>
        <v>7608966.6800000006</v>
      </c>
    </row>
    <row r="27" spans="1:5" ht="23.25">
      <c r="A27" s="165" t="s">
        <v>73</v>
      </c>
      <c r="B27" s="166"/>
      <c r="C27" s="197" t="s">
        <v>74</v>
      </c>
      <c r="D27" s="198"/>
      <c r="E27" s="199"/>
    </row>
    <row r="28" spans="1:5" ht="21">
      <c r="A28" s="168"/>
      <c r="B28" s="182"/>
      <c r="C28" s="183"/>
      <c r="D28" s="119"/>
      <c r="E28" s="181"/>
    </row>
    <row r="29" spans="1:5" ht="18.75" customHeight="1">
      <c r="A29" s="343" t="s">
        <v>324</v>
      </c>
      <c r="B29" s="344"/>
      <c r="C29" s="231" t="s">
        <v>325</v>
      </c>
      <c r="D29" s="157"/>
      <c r="E29" s="293"/>
    </row>
    <row r="30" spans="1:5" ht="18.75" customHeight="1">
      <c r="A30" s="168" t="s">
        <v>177</v>
      </c>
      <c r="B30" s="182"/>
      <c r="C30" s="184" t="s">
        <v>161</v>
      </c>
      <c r="D30" s="185"/>
      <c r="E30" s="186"/>
    </row>
    <row r="31" spans="1:5" ht="18.75" customHeight="1">
      <c r="A31" s="345"/>
      <c r="B31" s="346"/>
      <c r="C31" s="301" t="s">
        <v>125</v>
      </c>
      <c r="D31" s="302"/>
      <c r="E31" s="303"/>
    </row>
    <row r="32" spans="1:5" ht="18.75" customHeight="1">
      <c r="A32" s="187" t="s">
        <v>95</v>
      </c>
      <c r="B32" s="188"/>
      <c r="C32" s="188"/>
      <c r="D32" s="188"/>
      <c r="E32" s="189"/>
    </row>
    <row r="33" spans="1:5" ht="18.75" customHeight="1">
      <c r="A33" s="292" t="s">
        <v>326</v>
      </c>
      <c r="B33" s="157"/>
      <c r="C33" s="157"/>
      <c r="D33" s="157"/>
      <c r="E33" s="293"/>
    </row>
    <row r="34" spans="1:5" ht="18.75" customHeight="1">
      <c r="A34" s="350" t="s">
        <v>105</v>
      </c>
      <c r="B34" s="351"/>
      <c r="C34" s="351"/>
      <c r="D34" s="351"/>
      <c r="E34" s="352"/>
    </row>
    <row r="35" spans="1:5" ht="18.75" customHeight="1">
      <c r="A35" s="347" t="s">
        <v>75</v>
      </c>
      <c r="B35" s="348"/>
      <c r="C35" s="348"/>
      <c r="D35" s="348"/>
      <c r="E35" s="349"/>
    </row>
    <row r="36" spans="1:5" ht="24" customHeight="1">
      <c r="A36" s="329" t="s">
        <v>85</v>
      </c>
      <c r="B36" s="330"/>
      <c r="C36" s="330"/>
      <c r="D36" s="330"/>
      <c r="E36" s="331"/>
    </row>
    <row r="37" spans="1:5" ht="24" customHeight="1">
      <c r="A37" s="332" t="s">
        <v>116</v>
      </c>
      <c r="B37" s="324"/>
      <c r="C37" s="324"/>
      <c r="D37" s="324"/>
      <c r="E37" s="333"/>
    </row>
    <row r="38" spans="1:5" ht="24" customHeight="1">
      <c r="A38" s="334" t="s">
        <v>96</v>
      </c>
      <c r="B38" s="335"/>
      <c r="C38" s="335"/>
      <c r="D38" s="335"/>
      <c r="E38" s="336"/>
    </row>
    <row r="39" spans="1:5" ht="19.5" customHeight="1">
      <c r="A39" s="165" t="s">
        <v>0</v>
      </c>
      <c r="B39" s="166"/>
      <c r="C39" s="353" t="s">
        <v>106</v>
      </c>
      <c r="D39" s="354"/>
      <c r="E39" s="355"/>
    </row>
    <row r="40" spans="1:5" ht="19.5" customHeight="1">
      <c r="A40" s="337" t="s">
        <v>77</v>
      </c>
      <c r="B40" s="338"/>
      <c r="C40" s="356" t="s">
        <v>76</v>
      </c>
      <c r="D40" s="357"/>
      <c r="E40" s="358"/>
    </row>
    <row r="41" spans="1:5" ht="19.5" customHeight="1">
      <c r="A41" s="339"/>
      <c r="B41" s="340"/>
      <c r="C41" s="359" t="s">
        <v>169</v>
      </c>
      <c r="D41" s="360"/>
      <c r="E41" s="361"/>
    </row>
    <row r="42" spans="1:5" ht="23.25">
      <c r="A42" s="168"/>
      <c r="B42" s="119"/>
      <c r="C42" s="169"/>
      <c r="D42" s="119"/>
      <c r="E42" s="170" t="s">
        <v>60</v>
      </c>
    </row>
    <row r="43" spans="1:5" ht="21">
      <c r="A43" s="171" t="s">
        <v>327</v>
      </c>
      <c r="B43" s="119"/>
      <c r="C43" s="169"/>
      <c r="D43" s="119"/>
      <c r="E43" s="127">
        <v>1776711.99</v>
      </c>
    </row>
    <row r="44" spans="1:5" ht="21">
      <c r="A44" s="171" t="s">
        <v>143</v>
      </c>
      <c r="B44" s="119"/>
      <c r="C44" s="169"/>
      <c r="D44" s="119"/>
      <c r="E44" s="172"/>
    </row>
    <row r="45" spans="1:5" ht="21">
      <c r="A45" s="173" t="s">
        <v>67</v>
      </c>
      <c r="B45" s="291" t="s">
        <v>68</v>
      </c>
      <c r="C45" s="341" t="s">
        <v>69</v>
      </c>
      <c r="D45" s="342"/>
      <c r="E45" s="172"/>
    </row>
    <row r="46" spans="1:5" ht="21">
      <c r="A46" s="171" t="s">
        <v>144</v>
      </c>
      <c r="B46" s="119"/>
      <c r="C46" s="169"/>
      <c r="D46" s="119"/>
      <c r="E46" s="172"/>
    </row>
    <row r="47" spans="1:5" ht="21">
      <c r="A47" s="173" t="s">
        <v>70</v>
      </c>
      <c r="B47" s="291" t="s">
        <v>71</v>
      </c>
      <c r="C47" s="341" t="s">
        <v>69</v>
      </c>
      <c r="D47" s="342"/>
      <c r="E47" s="172"/>
    </row>
    <row r="48" spans="1:5" ht="21.75" customHeight="1">
      <c r="A48" s="107" t="s">
        <v>310</v>
      </c>
      <c r="B48" s="108" t="s">
        <v>168</v>
      </c>
      <c r="C48" s="102">
        <v>750</v>
      </c>
      <c r="D48" s="291"/>
      <c r="E48" s="125">
        <v>750</v>
      </c>
    </row>
    <row r="49" spans="1:5" ht="21.75" customHeight="1">
      <c r="A49" s="223"/>
      <c r="B49" s="108"/>
      <c r="C49" s="102"/>
      <c r="D49" s="291"/>
      <c r="E49" s="225"/>
    </row>
    <row r="50" spans="1:5" ht="21.75" customHeight="1">
      <c r="A50" s="223"/>
      <c r="B50" s="108"/>
      <c r="C50" s="102"/>
      <c r="D50" s="291"/>
      <c r="E50" s="225"/>
    </row>
    <row r="51" spans="1:5" ht="21.75" customHeight="1">
      <c r="A51" s="223"/>
      <c r="B51" s="108"/>
      <c r="C51" s="102"/>
      <c r="D51" s="291"/>
      <c r="E51" s="225"/>
    </row>
    <row r="52" spans="1:5" ht="21.75" customHeight="1">
      <c r="A52" s="107"/>
      <c r="B52" s="108"/>
      <c r="C52" s="102"/>
      <c r="D52" s="291"/>
      <c r="E52" s="225"/>
    </row>
    <row r="53" spans="1:5" ht="21.75" customHeight="1">
      <c r="A53" s="107"/>
      <c r="B53" s="108"/>
      <c r="C53" s="102"/>
      <c r="D53" s="291"/>
      <c r="E53" s="225"/>
    </row>
    <row r="54" spans="1:5" ht="21.75" customHeight="1">
      <c r="A54" s="107"/>
      <c r="B54" s="108"/>
      <c r="C54" s="102"/>
      <c r="D54" s="291"/>
      <c r="E54" s="225"/>
    </row>
    <row r="55" spans="1:5" ht="21.75" customHeight="1">
      <c r="A55" s="107"/>
      <c r="B55" s="108"/>
      <c r="C55" s="102"/>
      <c r="D55" s="291"/>
      <c r="E55" s="225"/>
    </row>
    <row r="56" spans="1:5" ht="21.75" customHeight="1">
      <c r="A56" s="107"/>
      <c r="B56" s="108"/>
      <c r="C56" s="102"/>
      <c r="D56" s="291"/>
      <c r="E56" s="225"/>
    </row>
    <row r="57" spans="1:5" ht="21.75" customHeight="1">
      <c r="A57" s="107"/>
      <c r="B57" s="108"/>
      <c r="C57" s="102"/>
      <c r="D57" s="291"/>
      <c r="E57" s="225"/>
    </row>
    <row r="58" spans="1:5" ht="21.75" customHeight="1">
      <c r="A58" s="107"/>
      <c r="B58" s="108"/>
      <c r="C58" s="102"/>
      <c r="D58" s="291"/>
      <c r="E58" s="225"/>
    </row>
    <row r="59" spans="1:5" ht="21.75" customHeight="1">
      <c r="A59" s="107"/>
      <c r="B59" s="108"/>
      <c r="C59" s="102"/>
      <c r="D59" s="291"/>
      <c r="E59" s="225"/>
    </row>
    <row r="60" spans="1:5" ht="21.75" customHeight="1">
      <c r="A60" s="107"/>
      <c r="B60" s="108"/>
      <c r="C60" s="102"/>
      <c r="D60" s="291"/>
      <c r="E60" s="225"/>
    </row>
    <row r="61" spans="1:5" ht="21.75" customHeight="1">
      <c r="A61" s="174" t="s">
        <v>167</v>
      </c>
      <c r="B61" s="175" t="s">
        <v>305</v>
      </c>
      <c r="C61" s="176"/>
      <c r="D61" s="175"/>
      <c r="E61" s="177"/>
    </row>
    <row r="62" spans="1:5" ht="21.75" customHeight="1">
      <c r="A62" s="178" t="s">
        <v>72</v>
      </c>
      <c r="B62" s="179"/>
      <c r="C62" s="180"/>
      <c r="D62" s="179"/>
      <c r="E62" s="195"/>
    </row>
    <row r="63" spans="1:5" ht="21.75" customHeight="1">
      <c r="A63" s="229" t="s">
        <v>328</v>
      </c>
      <c r="B63" s="175"/>
      <c r="C63" s="176"/>
      <c r="D63" s="175"/>
      <c r="E63" s="230">
        <f>E43-E48</f>
        <v>1775961.99</v>
      </c>
    </row>
    <row r="64" spans="1:5" ht="21.75" customHeight="1">
      <c r="A64" s="165" t="s">
        <v>73</v>
      </c>
      <c r="B64" s="166"/>
      <c r="C64" s="197" t="s">
        <v>74</v>
      </c>
      <c r="D64" s="198"/>
      <c r="E64" s="199"/>
    </row>
    <row r="65" spans="1:5" ht="21.75" customHeight="1">
      <c r="A65" s="168"/>
      <c r="B65" s="182"/>
      <c r="C65" s="183"/>
      <c r="D65" s="119"/>
      <c r="E65" s="181"/>
    </row>
    <row r="66" spans="1:5" ht="21">
      <c r="A66" s="343" t="s">
        <v>329</v>
      </c>
      <c r="B66" s="344"/>
      <c r="C66" s="200" t="s">
        <v>330</v>
      </c>
      <c r="D66" s="201"/>
      <c r="E66" s="293"/>
    </row>
    <row r="67" spans="1:5" ht="21">
      <c r="A67" s="168" t="s">
        <v>173</v>
      </c>
      <c r="B67" s="182"/>
      <c r="C67" s="184" t="s">
        <v>161</v>
      </c>
      <c r="D67" s="185"/>
      <c r="E67" s="186"/>
    </row>
    <row r="68" spans="1:5" ht="21">
      <c r="A68" s="345"/>
      <c r="B68" s="346"/>
      <c r="C68" s="301" t="s">
        <v>125</v>
      </c>
      <c r="D68" s="302"/>
      <c r="E68" s="303"/>
    </row>
    <row r="69" spans="1:5" ht="23.25">
      <c r="A69" s="294" t="s">
        <v>95</v>
      </c>
      <c r="B69" s="295"/>
      <c r="C69" s="295"/>
      <c r="D69" s="295"/>
      <c r="E69" s="296"/>
    </row>
    <row r="70" spans="1:5" ht="21">
      <c r="A70" s="292" t="s">
        <v>331</v>
      </c>
      <c r="B70" s="157"/>
      <c r="C70" s="157"/>
      <c r="D70" s="157"/>
      <c r="E70" s="293"/>
    </row>
    <row r="71" spans="1:5" ht="21">
      <c r="A71" s="301" t="s">
        <v>105</v>
      </c>
      <c r="B71" s="302"/>
      <c r="C71" s="302"/>
      <c r="D71" s="302"/>
      <c r="E71" s="303"/>
    </row>
    <row r="72" spans="1:5" ht="23.25">
      <c r="A72" s="347" t="s">
        <v>75</v>
      </c>
      <c r="B72" s="348"/>
      <c r="C72" s="348"/>
      <c r="D72" s="348"/>
      <c r="E72" s="349"/>
    </row>
    <row r="73" spans="1:5" ht="23.25" customHeight="1">
      <c r="A73" s="329" t="s">
        <v>85</v>
      </c>
      <c r="B73" s="330"/>
      <c r="C73" s="330"/>
      <c r="D73" s="330"/>
      <c r="E73" s="331"/>
    </row>
    <row r="74" spans="1:5" ht="23.25" customHeight="1">
      <c r="A74" s="332" t="s">
        <v>116</v>
      </c>
      <c r="B74" s="324"/>
      <c r="C74" s="324"/>
      <c r="D74" s="324"/>
      <c r="E74" s="333"/>
    </row>
    <row r="75" spans="1:5" ht="21" customHeight="1">
      <c r="A75" s="334" t="s">
        <v>96</v>
      </c>
      <c r="B75" s="335"/>
      <c r="C75" s="335"/>
      <c r="D75" s="335"/>
      <c r="E75" s="336"/>
    </row>
    <row r="76" spans="1:5" ht="21" customHeight="1">
      <c r="A76" s="190" t="s">
        <v>0</v>
      </c>
      <c r="B76" s="191"/>
      <c r="C76" s="294" t="s">
        <v>106</v>
      </c>
      <c r="D76" s="295"/>
      <c r="E76" s="296"/>
    </row>
    <row r="77" spans="1:5" ht="23.25">
      <c r="A77" s="337" t="s">
        <v>77</v>
      </c>
      <c r="B77" s="338"/>
      <c r="C77" s="192" t="s">
        <v>170</v>
      </c>
      <c r="D77" s="299"/>
      <c r="E77" s="300"/>
    </row>
    <row r="78" spans="1:5" ht="23.25">
      <c r="A78" s="339"/>
      <c r="B78" s="340"/>
      <c r="C78" s="193" t="s">
        <v>171</v>
      </c>
      <c r="D78" s="297"/>
      <c r="E78" s="298"/>
    </row>
    <row r="79" spans="1:5" ht="23.25">
      <c r="A79" s="168"/>
      <c r="B79" s="119"/>
      <c r="C79" s="169"/>
      <c r="D79" s="119"/>
      <c r="E79" s="170" t="s">
        <v>60</v>
      </c>
    </row>
    <row r="80" spans="1:5" ht="21">
      <c r="A80" s="171" t="s">
        <v>332</v>
      </c>
      <c r="B80" s="119"/>
      <c r="C80" s="169"/>
      <c r="D80" s="119"/>
      <c r="E80" s="127">
        <v>1156273.26</v>
      </c>
    </row>
    <row r="81" spans="1:5" ht="21">
      <c r="A81" s="171" t="s">
        <v>143</v>
      </c>
      <c r="B81" s="119"/>
      <c r="C81" s="169"/>
      <c r="D81" s="119"/>
      <c r="E81" s="172"/>
    </row>
    <row r="82" spans="1:5" ht="21">
      <c r="A82" s="173" t="s">
        <v>67</v>
      </c>
      <c r="B82" s="291" t="s">
        <v>68</v>
      </c>
      <c r="C82" s="341" t="s">
        <v>69</v>
      </c>
      <c r="D82" s="342"/>
      <c r="E82" s="172"/>
    </row>
    <row r="83" spans="1:5" ht="21">
      <c r="A83" s="171" t="s">
        <v>145</v>
      </c>
      <c r="B83" s="119"/>
      <c r="C83" s="169"/>
      <c r="D83" s="119"/>
      <c r="E83" s="172"/>
    </row>
    <row r="84" spans="1:5" ht="21">
      <c r="A84" s="173" t="s">
        <v>70</v>
      </c>
      <c r="B84" s="291" t="s">
        <v>71</v>
      </c>
      <c r="C84" s="341" t="s">
        <v>69</v>
      </c>
      <c r="D84" s="342"/>
      <c r="E84" s="172"/>
    </row>
    <row r="85" spans="1:5" ht="21">
      <c r="A85" s="107"/>
      <c r="B85" s="108"/>
      <c r="C85" s="205"/>
      <c r="D85" s="291"/>
      <c r="E85" s="125"/>
    </row>
    <row r="86" spans="1:5" ht="21">
      <c r="A86" s="107"/>
      <c r="B86" s="108"/>
      <c r="C86" s="205"/>
      <c r="D86" s="291"/>
      <c r="E86" s="125"/>
    </row>
    <row r="87" spans="1:5" ht="21">
      <c r="A87" s="107"/>
      <c r="B87" s="108"/>
      <c r="C87" s="205"/>
      <c r="D87" s="291"/>
      <c r="E87" s="125"/>
    </row>
    <row r="88" spans="1:5" ht="21">
      <c r="A88" s="107"/>
      <c r="B88" s="108"/>
      <c r="C88" s="194"/>
      <c r="D88" s="291"/>
      <c r="E88" s="125"/>
    </row>
    <row r="89" spans="1:5" ht="21">
      <c r="A89" s="174" t="s">
        <v>172</v>
      </c>
      <c r="B89" s="175"/>
      <c r="C89" s="176"/>
      <c r="D89" s="175"/>
      <c r="E89" s="177"/>
    </row>
    <row r="90" spans="1:5" ht="21">
      <c r="A90" s="178" t="s">
        <v>72</v>
      </c>
      <c r="B90" s="179"/>
      <c r="C90" s="180"/>
      <c r="D90" s="179"/>
      <c r="E90" s="195"/>
    </row>
    <row r="91" spans="1:5" ht="21">
      <c r="A91" s="168" t="s">
        <v>328</v>
      </c>
      <c r="B91" s="119"/>
      <c r="C91" s="169"/>
      <c r="D91" s="119"/>
      <c r="E91" s="196">
        <f>SUM(E80:E90)</f>
        <v>1156273.26</v>
      </c>
    </row>
    <row r="92" spans="1:5" ht="23.25">
      <c r="A92" s="165" t="s">
        <v>73</v>
      </c>
      <c r="B92" s="166"/>
      <c r="C92" s="197" t="s">
        <v>74</v>
      </c>
      <c r="D92" s="198"/>
      <c r="E92" s="232"/>
    </row>
    <row r="93" spans="1:5" ht="21">
      <c r="A93" s="168"/>
      <c r="B93" s="182"/>
      <c r="C93" s="183"/>
      <c r="D93" s="119"/>
      <c r="E93" s="181"/>
    </row>
    <row r="94" spans="1:5" ht="21">
      <c r="A94" s="343" t="s">
        <v>324</v>
      </c>
      <c r="B94" s="344"/>
      <c r="C94" s="200" t="s">
        <v>329</v>
      </c>
      <c r="D94" s="201"/>
      <c r="E94" s="293"/>
    </row>
    <row r="95" spans="1:5" ht="21">
      <c r="A95" s="168" t="s">
        <v>175</v>
      </c>
      <c r="B95" s="182"/>
      <c r="C95" s="184" t="s">
        <v>161</v>
      </c>
      <c r="D95" s="185"/>
      <c r="E95" s="186"/>
    </row>
    <row r="96" spans="1:5" ht="21">
      <c r="A96" s="345"/>
      <c r="B96" s="346"/>
      <c r="C96" s="301" t="s">
        <v>125</v>
      </c>
      <c r="D96" s="302"/>
      <c r="E96" s="303"/>
    </row>
    <row r="97" spans="1:5" ht="23.25">
      <c r="A97" s="294" t="s">
        <v>95</v>
      </c>
      <c r="B97" s="295"/>
      <c r="C97" s="295"/>
      <c r="D97" s="295"/>
      <c r="E97" s="296"/>
    </row>
    <row r="98" spans="1:5" ht="21">
      <c r="A98" s="292" t="s">
        <v>333</v>
      </c>
      <c r="B98" s="157"/>
      <c r="C98" s="157"/>
      <c r="D98" s="157"/>
      <c r="E98" s="293"/>
    </row>
    <row r="99" spans="1:5" ht="21">
      <c r="A99" s="301" t="s">
        <v>105</v>
      </c>
      <c r="B99" s="302"/>
      <c r="C99" s="302"/>
      <c r="D99" s="302"/>
      <c r="E99" s="303"/>
    </row>
    <row r="100" spans="1:5" ht="23.25">
      <c r="A100" s="347" t="s">
        <v>75</v>
      </c>
      <c r="B100" s="348"/>
      <c r="C100" s="348"/>
      <c r="D100" s="348"/>
      <c r="E100" s="349"/>
    </row>
    <row r="101" spans="1:5" ht="23.25">
      <c r="A101" s="329" t="s">
        <v>85</v>
      </c>
      <c r="B101" s="330"/>
      <c r="C101" s="330"/>
      <c r="D101" s="330"/>
      <c r="E101" s="331"/>
    </row>
    <row r="102" spans="1:5" ht="21">
      <c r="A102" s="332" t="s">
        <v>116</v>
      </c>
      <c r="B102" s="324"/>
      <c r="C102" s="324"/>
      <c r="D102" s="324"/>
      <c r="E102" s="333"/>
    </row>
    <row r="103" spans="1:5" ht="21">
      <c r="A103" s="334" t="s">
        <v>96</v>
      </c>
      <c r="B103" s="335"/>
      <c r="C103" s="335"/>
      <c r="D103" s="335"/>
      <c r="E103" s="336"/>
    </row>
    <row r="104" spans="1:5" ht="21">
      <c r="A104" s="141"/>
      <c r="B104" s="141"/>
      <c r="C104" s="141"/>
      <c r="D104" s="141"/>
      <c r="E104" s="141"/>
    </row>
    <row r="105" spans="1:5" ht="21">
      <c r="A105" s="108"/>
      <c r="B105" s="108"/>
      <c r="C105" s="108"/>
      <c r="D105" s="108"/>
      <c r="E105" s="108"/>
    </row>
    <row r="106" spans="1:5" ht="21">
      <c r="A106" s="108"/>
      <c r="B106" s="108"/>
      <c r="C106" s="108"/>
      <c r="D106" s="108"/>
      <c r="E106" s="108"/>
    </row>
    <row r="107" spans="1:5" ht="21">
      <c r="A107" s="108"/>
      <c r="B107" s="108"/>
      <c r="C107" s="108"/>
      <c r="D107" s="108"/>
      <c r="E107" s="108"/>
    </row>
    <row r="108" spans="1:5" ht="21">
      <c r="A108" s="108"/>
      <c r="B108" s="108"/>
      <c r="C108" s="108"/>
      <c r="D108" s="108"/>
      <c r="E108" s="108"/>
    </row>
    <row r="109" spans="1:5" ht="21">
      <c r="A109" s="108"/>
      <c r="B109" s="108"/>
      <c r="C109" s="108"/>
      <c r="D109" s="108"/>
      <c r="E109" s="108"/>
    </row>
    <row r="110" spans="1:5" ht="21">
      <c r="A110" s="108"/>
      <c r="B110" s="108"/>
      <c r="C110" s="108"/>
      <c r="D110" s="108"/>
      <c r="E110" s="108"/>
    </row>
    <row r="111" spans="1:5" ht="21">
      <c r="A111" s="108"/>
      <c r="B111" s="108"/>
      <c r="C111" s="108"/>
      <c r="D111" s="108"/>
      <c r="E111" s="108"/>
    </row>
    <row r="112" spans="1:5" ht="21">
      <c r="A112" s="108"/>
      <c r="B112" s="108"/>
      <c r="C112" s="108"/>
      <c r="D112" s="108"/>
      <c r="E112" s="108"/>
    </row>
    <row r="113" spans="1:5" ht="21">
      <c r="A113" s="108"/>
      <c r="B113" s="108"/>
      <c r="C113" s="108"/>
      <c r="D113" s="108"/>
      <c r="E113" s="108"/>
    </row>
    <row r="114" spans="1:5" ht="23.25">
      <c r="A114" s="190" t="s">
        <v>0</v>
      </c>
      <c r="B114" s="191"/>
      <c r="C114" s="294" t="s">
        <v>106</v>
      </c>
      <c r="D114" s="295"/>
      <c r="E114" s="296"/>
    </row>
    <row r="115" spans="1:5" ht="23.25">
      <c r="A115" s="337" t="s">
        <v>77</v>
      </c>
      <c r="B115" s="338"/>
      <c r="C115" s="192" t="s">
        <v>127</v>
      </c>
      <c r="D115" s="299"/>
      <c r="E115" s="300"/>
    </row>
    <row r="116" spans="1:5" ht="23.25">
      <c r="A116" s="339"/>
      <c r="B116" s="340"/>
      <c r="C116" s="193" t="s">
        <v>174</v>
      </c>
      <c r="D116" s="297"/>
      <c r="E116" s="298"/>
    </row>
    <row r="117" spans="1:5" ht="23.25">
      <c r="A117" s="168"/>
      <c r="B117" s="119"/>
      <c r="C117" s="169"/>
      <c r="D117" s="119"/>
      <c r="E117" s="170" t="s">
        <v>60</v>
      </c>
    </row>
    <row r="118" spans="1:5" ht="21">
      <c r="A118" s="171" t="s">
        <v>332</v>
      </c>
      <c r="B118" s="119"/>
      <c r="C118" s="169"/>
      <c r="D118" s="119"/>
      <c r="E118" s="127">
        <v>231949.76</v>
      </c>
    </row>
    <row r="119" spans="1:5" ht="21">
      <c r="A119" s="171" t="s">
        <v>143</v>
      </c>
      <c r="B119" s="119"/>
      <c r="C119" s="169"/>
      <c r="D119" s="119"/>
      <c r="E119" s="172"/>
    </row>
    <row r="120" spans="1:5" ht="21">
      <c r="A120" s="173" t="s">
        <v>67</v>
      </c>
      <c r="B120" s="291" t="s">
        <v>68</v>
      </c>
      <c r="C120" s="341" t="s">
        <v>69</v>
      </c>
      <c r="D120" s="342"/>
      <c r="E120" s="172"/>
    </row>
    <row r="121" spans="1:5" ht="21">
      <c r="A121" s="171" t="s">
        <v>145</v>
      </c>
      <c r="B121" s="119"/>
      <c r="C121" s="169"/>
      <c r="D121" s="119"/>
      <c r="E121" s="172"/>
    </row>
    <row r="122" spans="1:5" ht="21">
      <c r="A122" s="173" t="s">
        <v>70</v>
      </c>
      <c r="B122" s="291" t="s">
        <v>71</v>
      </c>
      <c r="C122" s="341" t="s">
        <v>69</v>
      </c>
      <c r="D122" s="342"/>
      <c r="E122" s="172"/>
    </row>
    <row r="123" spans="1:5" ht="21">
      <c r="A123" s="107"/>
      <c r="B123" s="108"/>
      <c r="C123" s="205"/>
      <c r="D123" s="291"/>
      <c r="E123" s="125"/>
    </row>
    <row r="124" spans="1:5" ht="21">
      <c r="A124" s="107"/>
      <c r="B124" s="108"/>
      <c r="C124" s="205"/>
      <c r="D124" s="291"/>
      <c r="E124" s="125"/>
    </row>
    <row r="125" spans="1:5" ht="21">
      <c r="A125" s="107"/>
      <c r="B125" s="108"/>
      <c r="C125" s="194"/>
      <c r="D125" s="291"/>
      <c r="E125" s="125"/>
    </row>
    <row r="126" spans="1:5" ht="21">
      <c r="A126" s="174" t="s">
        <v>338</v>
      </c>
      <c r="B126" s="175"/>
      <c r="C126" s="176"/>
      <c r="D126" s="175"/>
      <c r="E126" s="177"/>
    </row>
    <row r="127" spans="1:5" ht="21">
      <c r="A127" s="178" t="s">
        <v>72</v>
      </c>
      <c r="B127" s="179"/>
      <c r="C127" s="180"/>
      <c r="D127" s="179"/>
      <c r="E127" s="195"/>
    </row>
    <row r="128" spans="1:5" ht="21">
      <c r="A128" s="168" t="s">
        <v>336</v>
      </c>
      <c r="B128" s="119"/>
      <c r="C128" s="169"/>
      <c r="D128" s="119"/>
      <c r="E128" s="196">
        <f>E118-E126</f>
        <v>231949.76</v>
      </c>
    </row>
    <row r="129" spans="1:5" ht="23.25">
      <c r="A129" s="165" t="s">
        <v>73</v>
      </c>
      <c r="B129" s="166"/>
      <c r="C129" s="197" t="s">
        <v>74</v>
      </c>
      <c r="D129" s="198"/>
      <c r="E129" s="232"/>
    </row>
    <row r="130" spans="1:5" ht="21">
      <c r="A130" s="168"/>
      <c r="B130" s="182"/>
      <c r="C130" s="183"/>
      <c r="D130" s="119"/>
      <c r="E130" s="181"/>
    </row>
    <row r="131" spans="1:5" ht="21">
      <c r="A131" s="343" t="s">
        <v>329</v>
      </c>
      <c r="B131" s="344"/>
      <c r="C131" s="200" t="s">
        <v>329</v>
      </c>
      <c r="D131" s="201"/>
      <c r="E131" s="293"/>
    </row>
    <row r="132" spans="1:5" ht="21">
      <c r="A132" s="168" t="s">
        <v>175</v>
      </c>
      <c r="B132" s="182"/>
      <c r="C132" s="184" t="s">
        <v>161</v>
      </c>
      <c r="D132" s="185"/>
      <c r="E132" s="186"/>
    </row>
    <row r="133" spans="1:5" ht="21">
      <c r="A133" s="345"/>
      <c r="B133" s="346"/>
      <c r="C133" s="301" t="s">
        <v>125</v>
      </c>
      <c r="D133" s="302"/>
      <c r="E133" s="303"/>
    </row>
    <row r="134" spans="1:5" ht="23.25">
      <c r="A134" s="294" t="s">
        <v>95</v>
      </c>
      <c r="B134" s="295"/>
      <c r="C134" s="295"/>
      <c r="D134" s="295"/>
      <c r="E134" s="296"/>
    </row>
    <row r="135" spans="1:5" ht="21">
      <c r="A135" s="292" t="s">
        <v>337</v>
      </c>
      <c r="B135" s="157"/>
      <c r="C135" s="157"/>
      <c r="D135" s="157"/>
      <c r="E135" s="293"/>
    </row>
    <row r="136" spans="1:5" ht="21">
      <c r="A136" s="301" t="s">
        <v>105</v>
      </c>
      <c r="B136" s="302"/>
      <c r="C136" s="302"/>
      <c r="D136" s="302"/>
      <c r="E136" s="303"/>
    </row>
    <row r="137" spans="1:5" ht="23.25">
      <c r="A137" s="347" t="s">
        <v>75</v>
      </c>
      <c r="B137" s="348"/>
      <c r="C137" s="348"/>
      <c r="D137" s="348"/>
      <c r="E137" s="349"/>
    </row>
    <row r="138" spans="1:5" ht="23.25">
      <c r="A138" s="329" t="s">
        <v>85</v>
      </c>
      <c r="B138" s="330"/>
      <c r="C138" s="330"/>
      <c r="D138" s="330"/>
      <c r="E138" s="331"/>
    </row>
    <row r="139" spans="1:5" ht="21">
      <c r="A139" s="332" t="s">
        <v>116</v>
      </c>
      <c r="B139" s="324"/>
      <c r="C139" s="324"/>
      <c r="D139" s="324"/>
      <c r="E139" s="333"/>
    </row>
    <row r="140" spans="1:5" ht="21">
      <c r="A140" s="334" t="s">
        <v>96</v>
      </c>
      <c r="B140" s="335"/>
      <c r="C140" s="335"/>
      <c r="D140" s="335"/>
      <c r="E140" s="336"/>
    </row>
    <row r="141" spans="1:5" ht="21">
      <c r="A141" s="108"/>
      <c r="B141" s="108"/>
      <c r="C141" s="108"/>
      <c r="D141" s="108"/>
      <c r="E141" s="108"/>
    </row>
    <row r="142" spans="1:5" ht="21">
      <c r="A142" s="108"/>
      <c r="B142" s="108"/>
      <c r="C142" s="108"/>
      <c r="D142" s="108"/>
      <c r="E142" s="108"/>
    </row>
    <row r="143" spans="1:5" ht="21">
      <c r="A143" s="108"/>
      <c r="B143" s="108"/>
      <c r="C143" s="108"/>
      <c r="D143" s="108"/>
      <c r="E143" s="108"/>
    </row>
    <row r="144" spans="1:5" ht="21">
      <c r="A144" s="108"/>
      <c r="B144" s="108"/>
      <c r="C144" s="108"/>
      <c r="D144" s="108"/>
      <c r="E144" s="108"/>
    </row>
    <row r="145" spans="1:5" ht="21">
      <c r="A145" s="108"/>
      <c r="B145" s="108"/>
      <c r="C145" s="108"/>
      <c r="D145" s="108"/>
      <c r="E145" s="108"/>
    </row>
    <row r="146" spans="1:5" ht="21">
      <c r="A146" s="108"/>
      <c r="B146" s="108"/>
      <c r="C146" s="108"/>
      <c r="D146" s="108"/>
      <c r="E146" s="108"/>
    </row>
    <row r="147" spans="1:5" ht="21">
      <c r="A147" s="206"/>
      <c r="B147" s="157"/>
      <c r="C147" s="207"/>
      <c r="D147" s="157"/>
      <c r="E147" s="157"/>
    </row>
    <row r="148" spans="1:5" ht="21">
      <c r="A148" s="206"/>
      <c r="B148" s="157"/>
      <c r="C148" s="207"/>
      <c r="D148" s="157"/>
      <c r="E148" s="157"/>
    </row>
    <row r="149" spans="1:5" ht="21">
      <c r="A149" s="206"/>
      <c r="B149" s="157"/>
      <c r="C149" s="207"/>
      <c r="D149" s="157"/>
      <c r="E149" s="157"/>
    </row>
    <row r="150" spans="1:5" ht="21">
      <c r="A150" s="206"/>
      <c r="B150" s="157"/>
      <c r="C150" s="207"/>
      <c r="D150" s="157"/>
      <c r="E150" s="157"/>
    </row>
    <row r="151" spans="1:5" ht="23.25">
      <c r="A151" s="190" t="s">
        <v>0</v>
      </c>
      <c r="B151" s="191"/>
      <c r="C151" s="294" t="s">
        <v>133</v>
      </c>
      <c r="D151" s="295"/>
      <c r="E151" s="296"/>
    </row>
    <row r="152" spans="1:5" ht="23.25">
      <c r="A152" s="337" t="s">
        <v>77</v>
      </c>
      <c r="B152" s="338"/>
      <c r="C152" s="192" t="s">
        <v>134</v>
      </c>
      <c r="D152" s="299"/>
      <c r="E152" s="300"/>
    </row>
    <row r="153" spans="1:5" ht="23.25">
      <c r="A153" s="339"/>
      <c r="B153" s="340"/>
      <c r="C153" s="193" t="s">
        <v>176</v>
      </c>
      <c r="D153" s="297"/>
      <c r="E153" s="298"/>
    </row>
    <row r="154" spans="1:5" ht="23.25">
      <c r="A154" s="168"/>
      <c r="B154" s="119"/>
      <c r="C154" s="169"/>
      <c r="D154" s="119"/>
      <c r="E154" s="170" t="s">
        <v>60</v>
      </c>
    </row>
    <row r="155" spans="1:5" ht="21">
      <c r="A155" s="171" t="s">
        <v>332</v>
      </c>
      <c r="B155" s="119"/>
      <c r="C155" s="169"/>
      <c r="D155" s="119"/>
      <c r="E155" s="127">
        <v>8000000</v>
      </c>
    </row>
    <row r="156" spans="1:5" ht="21">
      <c r="A156" s="171" t="s">
        <v>143</v>
      </c>
      <c r="B156" s="119"/>
      <c r="C156" s="169"/>
      <c r="D156" s="119"/>
      <c r="E156" s="172"/>
    </row>
    <row r="157" spans="1:5" ht="21">
      <c r="A157" s="173" t="s">
        <v>67</v>
      </c>
      <c r="B157" s="291" t="s">
        <v>68</v>
      </c>
      <c r="C157" s="341" t="s">
        <v>69</v>
      </c>
      <c r="D157" s="342"/>
      <c r="E157" s="172"/>
    </row>
    <row r="158" spans="1:5" ht="21">
      <c r="A158" s="171" t="s">
        <v>145</v>
      </c>
      <c r="B158" s="119"/>
      <c r="C158" s="169"/>
      <c r="D158" s="119"/>
      <c r="E158" s="172"/>
    </row>
    <row r="159" spans="1:5" ht="21">
      <c r="A159" s="173" t="s">
        <v>70</v>
      </c>
      <c r="B159" s="291" t="s">
        <v>71</v>
      </c>
      <c r="C159" s="341" t="s">
        <v>69</v>
      </c>
      <c r="D159" s="342"/>
      <c r="E159" s="172"/>
    </row>
    <row r="160" spans="1:5" ht="21">
      <c r="A160" s="107"/>
      <c r="B160" s="108"/>
      <c r="C160" s="205"/>
      <c r="D160" s="291"/>
      <c r="E160" s="125"/>
    </row>
    <row r="161" spans="1:5" ht="21">
      <c r="A161" s="107"/>
      <c r="B161" s="108"/>
      <c r="C161" s="205"/>
      <c r="D161" s="291"/>
      <c r="E161" s="125"/>
    </row>
    <row r="162" spans="1:5" ht="21">
      <c r="A162" s="107"/>
      <c r="B162" s="108"/>
      <c r="C162" s="194"/>
      <c r="D162" s="291"/>
      <c r="E162" s="125"/>
    </row>
    <row r="163" spans="1:5" ht="21">
      <c r="A163" s="174" t="s">
        <v>146</v>
      </c>
      <c r="B163" s="175"/>
      <c r="C163" s="176"/>
      <c r="D163" s="175"/>
      <c r="E163" s="177"/>
    </row>
    <row r="164" spans="1:5" ht="21">
      <c r="A164" s="178" t="s">
        <v>72</v>
      </c>
      <c r="B164" s="179"/>
      <c r="C164" s="180"/>
      <c r="D164" s="179"/>
      <c r="E164" s="195"/>
    </row>
    <row r="165" spans="1:5" ht="21">
      <c r="A165" s="168" t="s">
        <v>328</v>
      </c>
      <c r="B165" s="119"/>
      <c r="C165" s="169"/>
      <c r="D165" s="119"/>
      <c r="E165" s="196">
        <v>8000000</v>
      </c>
    </row>
    <row r="166" spans="1:5" ht="23.25">
      <c r="A166" s="165" t="s">
        <v>73</v>
      </c>
      <c r="B166" s="166"/>
      <c r="C166" s="197" t="s">
        <v>74</v>
      </c>
      <c r="D166" s="198"/>
      <c r="E166" s="199"/>
    </row>
    <row r="167" spans="1:5" ht="21">
      <c r="A167" s="168"/>
      <c r="B167" s="182"/>
      <c r="C167" s="183"/>
      <c r="D167" s="119"/>
      <c r="E167" s="181"/>
    </row>
    <row r="168" spans="1:5" ht="21">
      <c r="A168" s="343" t="s">
        <v>339</v>
      </c>
      <c r="B168" s="344"/>
      <c r="C168" s="200" t="s">
        <v>339</v>
      </c>
      <c r="D168" s="201"/>
      <c r="E168" s="293"/>
    </row>
    <row r="169" spans="1:5" ht="21">
      <c r="A169" s="168" t="s">
        <v>175</v>
      </c>
      <c r="B169" s="182"/>
      <c r="C169" s="184" t="s">
        <v>161</v>
      </c>
      <c r="D169" s="185"/>
      <c r="E169" s="186"/>
    </row>
    <row r="170" spans="1:5" ht="21">
      <c r="A170" s="345"/>
      <c r="B170" s="346"/>
      <c r="C170" s="301" t="s">
        <v>125</v>
      </c>
      <c r="D170" s="302"/>
      <c r="E170" s="303"/>
    </row>
    <row r="171" spans="1:5" ht="23.25">
      <c r="A171" s="187" t="s">
        <v>139</v>
      </c>
      <c r="B171" s="188"/>
      <c r="C171" s="188"/>
      <c r="D171" s="188"/>
      <c r="E171" s="189"/>
    </row>
    <row r="172" spans="1:5" ht="21">
      <c r="A172" s="200" t="s">
        <v>340</v>
      </c>
      <c r="B172" s="185"/>
      <c r="C172" s="185"/>
      <c r="D172" s="185"/>
      <c r="E172" s="201"/>
    </row>
    <row r="173" spans="1:5" ht="21">
      <c r="A173" s="202" t="s">
        <v>105</v>
      </c>
      <c r="B173" s="203"/>
      <c r="C173" s="203"/>
      <c r="D173" s="203"/>
      <c r="E173" s="204"/>
    </row>
    <row r="174" spans="1:5" ht="23.25">
      <c r="A174" s="347" t="s">
        <v>75</v>
      </c>
      <c r="B174" s="348"/>
      <c r="C174" s="348"/>
      <c r="D174" s="348"/>
      <c r="E174" s="349"/>
    </row>
    <row r="175" spans="1:5" ht="23.25">
      <c r="A175" s="329" t="s">
        <v>85</v>
      </c>
      <c r="B175" s="330"/>
      <c r="C175" s="330"/>
      <c r="D175" s="330"/>
      <c r="E175" s="331"/>
    </row>
    <row r="176" spans="1:5" ht="21">
      <c r="A176" s="332" t="s">
        <v>116</v>
      </c>
      <c r="B176" s="324"/>
      <c r="C176" s="324"/>
      <c r="D176" s="324"/>
      <c r="E176" s="333"/>
    </row>
    <row r="177" spans="1:5" ht="21">
      <c r="A177" s="334" t="s">
        <v>96</v>
      </c>
      <c r="B177" s="335"/>
      <c r="C177" s="335"/>
      <c r="D177" s="335"/>
      <c r="E177" s="336"/>
    </row>
    <row r="178" spans="1:5" ht="21">
      <c r="A178" s="206"/>
      <c r="B178" s="157"/>
      <c r="C178" s="207"/>
      <c r="D178" s="157"/>
      <c r="E178" s="157"/>
    </row>
    <row r="179" spans="1:5" ht="21">
      <c r="A179" s="206"/>
      <c r="B179" s="157"/>
      <c r="C179" s="207"/>
      <c r="D179" s="157"/>
      <c r="E179" s="157"/>
    </row>
    <row r="180" spans="1:5" ht="21">
      <c r="A180" s="206"/>
      <c r="B180" s="157"/>
      <c r="C180" s="207"/>
      <c r="D180" s="157"/>
      <c r="E180" s="157"/>
    </row>
    <row r="181" spans="1:5" ht="21">
      <c r="A181" s="206"/>
      <c r="B181" s="157"/>
      <c r="C181" s="207"/>
      <c r="D181" s="157"/>
      <c r="E181" s="157"/>
    </row>
    <row r="182" spans="1:5" ht="21">
      <c r="A182" s="206"/>
      <c r="B182" s="157"/>
      <c r="C182" s="207"/>
      <c r="D182" s="157"/>
      <c r="E182" s="157"/>
    </row>
    <row r="183" spans="1:5" ht="21">
      <c r="A183" s="206"/>
      <c r="B183" s="157"/>
      <c r="C183" s="207"/>
      <c r="D183" s="157"/>
      <c r="E183" s="157"/>
    </row>
    <row r="184" spans="1:5" ht="21">
      <c r="A184" s="206"/>
      <c r="B184" s="157"/>
      <c r="C184" s="207"/>
      <c r="D184" s="157"/>
      <c r="E184" s="157"/>
    </row>
  </sheetData>
  <mergeCells count="51">
    <mergeCell ref="A29:B29"/>
    <mergeCell ref="A1:B1"/>
    <mergeCell ref="A2:B3"/>
    <mergeCell ref="C7:D7"/>
    <mergeCell ref="C11:D11"/>
    <mergeCell ref="A24:C24"/>
    <mergeCell ref="C47:D47"/>
    <mergeCell ref="A31:B31"/>
    <mergeCell ref="A34:E34"/>
    <mergeCell ref="A35:E35"/>
    <mergeCell ref="A36:E36"/>
    <mergeCell ref="A37:E37"/>
    <mergeCell ref="A38:E38"/>
    <mergeCell ref="C39:E39"/>
    <mergeCell ref="A40:B41"/>
    <mergeCell ref="C40:E40"/>
    <mergeCell ref="C41:E41"/>
    <mergeCell ref="C45:D45"/>
    <mergeCell ref="A100:E100"/>
    <mergeCell ref="A66:B66"/>
    <mergeCell ref="A68:B68"/>
    <mergeCell ref="A72:E72"/>
    <mergeCell ref="A73:E73"/>
    <mergeCell ref="A74:E74"/>
    <mergeCell ref="A75:E75"/>
    <mergeCell ref="A77:B78"/>
    <mergeCell ref="C82:D82"/>
    <mergeCell ref="C84:D84"/>
    <mergeCell ref="A94:B94"/>
    <mergeCell ref="A96:B96"/>
    <mergeCell ref="A140:E140"/>
    <mergeCell ref="A101:E101"/>
    <mergeCell ref="A102:E102"/>
    <mergeCell ref="A103:E103"/>
    <mergeCell ref="A115:B116"/>
    <mergeCell ref="C120:D120"/>
    <mergeCell ref="C122:D122"/>
    <mergeCell ref="A131:B131"/>
    <mergeCell ref="A133:B133"/>
    <mergeCell ref="A137:E137"/>
    <mergeCell ref="A138:E138"/>
    <mergeCell ref="A139:E139"/>
    <mergeCell ref="A175:E175"/>
    <mergeCell ref="A176:E176"/>
    <mergeCell ref="A177:E177"/>
    <mergeCell ref="A152:B153"/>
    <mergeCell ref="C157:D157"/>
    <mergeCell ref="C159:D159"/>
    <mergeCell ref="A168:B168"/>
    <mergeCell ref="A170:B170"/>
    <mergeCell ref="A174:E174"/>
  </mergeCells>
  <pageMargins left="0.31496062992125984" right="0.11811023622047245" top="0.55118110236220474" bottom="0.55118110236220474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3"/>
  <sheetViews>
    <sheetView topLeftCell="D28" zoomScale="106" zoomScaleNormal="106" workbookViewId="0">
      <selection activeCell="H38" sqref="H38"/>
    </sheetView>
  </sheetViews>
  <sheetFormatPr defaultColWidth="23.85546875" defaultRowHeight="21.75" customHeight="1"/>
  <cols>
    <col min="1" max="1" width="13.140625" style="27" customWidth="1"/>
    <col min="2" max="2" width="12.42578125" style="27" customWidth="1"/>
    <col min="3" max="3" width="14.140625" style="27" customWidth="1"/>
    <col min="4" max="4" width="13.5703125" style="18" customWidth="1"/>
    <col min="5" max="5" width="32.5703125" style="18" customWidth="1"/>
    <col min="6" max="6" width="8.140625" style="18" customWidth="1"/>
    <col min="7" max="7" width="14.28515625" style="18" customWidth="1"/>
    <col min="8" max="8" width="13.42578125" style="18" customWidth="1"/>
    <col min="9" max="16384" width="23.85546875" style="18"/>
  </cols>
  <sheetData>
    <row r="1" spans="1:8" ht="21.75" customHeight="1">
      <c r="A1" s="374" t="s">
        <v>0</v>
      </c>
      <c r="B1" s="374"/>
      <c r="C1" s="374"/>
      <c r="D1" s="374"/>
      <c r="E1" s="374"/>
      <c r="F1" s="374"/>
      <c r="G1" s="374"/>
      <c r="H1" s="276"/>
    </row>
    <row r="2" spans="1:8" ht="21.75" customHeight="1">
      <c r="A2" s="374" t="s">
        <v>194</v>
      </c>
      <c r="B2" s="374"/>
      <c r="C2" s="374"/>
      <c r="D2" s="374"/>
      <c r="E2" s="374"/>
      <c r="F2" s="374"/>
      <c r="G2" s="374"/>
      <c r="H2" s="276"/>
    </row>
    <row r="3" spans="1:8" ht="21.75" customHeight="1">
      <c r="A3" s="375" t="s">
        <v>341</v>
      </c>
      <c r="B3" s="375"/>
      <c r="C3" s="375"/>
      <c r="D3" s="375"/>
      <c r="E3" s="375"/>
      <c r="F3" s="375"/>
      <c r="G3" s="375"/>
      <c r="H3" s="277"/>
    </row>
    <row r="4" spans="1:8" ht="21.75" customHeight="1">
      <c r="A4" s="18"/>
      <c r="B4" s="18"/>
      <c r="C4" s="18"/>
      <c r="E4" s="28"/>
    </row>
    <row r="5" spans="1:8" ht="21.75" customHeight="1">
      <c r="A5" s="368" t="s">
        <v>57</v>
      </c>
      <c r="B5" s="369"/>
      <c r="C5" s="369"/>
      <c r="D5" s="370"/>
      <c r="E5" s="371" t="s">
        <v>1</v>
      </c>
      <c r="F5" s="371" t="s">
        <v>10</v>
      </c>
      <c r="G5" s="34" t="s">
        <v>69</v>
      </c>
      <c r="H5" s="73"/>
    </row>
    <row r="6" spans="1:8" ht="21.75" customHeight="1">
      <c r="A6" s="32" t="s">
        <v>12</v>
      </c>
      <c r="B6" s="32" t="s">
        <v>197</v>
      </c>
      <c r="C6" s="32" t="s">
        <v>110</v>
      </c>
      <c r="D6" s="32" t="s">
        <v>59</v>
      </c>
      <c r="E6" s="372"/>
      <c r="F6" s="372"/>
      <c r="G6" s="234" t="s">
        <v>58</v>
      </c>
      <c r="H6" s="73"/>
    </row>
    <row r="7" spans="1:8" ht="21.75" customHeight="1">
      <c r="A7" s="31" t="s">
        <v>196</v>
      </c>
      <c r="B7" s="31" t="s">
        <v>199</v>
      </c>
      <c r="C7" s="31" t="s">
        <v>196</v>
      </c>
      <c r="D7" s="31" t="s">
        <v>196</v>
      </c>
      <c r="E7" s="372"/>
      <c r="F7" s="372"/>
      <c r="G7" s="234" t="s">
        <v>195</v>
      </c>
      <c r="H7" s="73"/>
    </row>
    <row r="8" spans="1:8" ht="21.75" customHeight="1">
      <c r="A8" s="35"/>
      <c r="B8" s="35" t="s">
        <v>198</v>
      </c>
      <c r="C8" s="35"/>
      <c r="D8" s="35"/>
      <c r="E8" s="373"/>
      <c r="F8" s="373"/>
      <c r="G8" s="37" t="s">
        <v>196</v>
      </c>
      <c r="H8" s="73"/>
    </row>
    <row r="9" spans="1:8" ht="21.75" customHeight="1">
      <c r="A9" s="38"/>
      <c r="B9" s="38"/>
      <c r="C9" s="253"/>
      <c r="D9" s="39">
        <v>17289471.359999999</v>
      </c>
      <c r="E9" s="40" t="s">
        <v>98</v>
      </c>
      <c r="F9" s="41"/>
      <c r="G9" s="42">
        <v>16046409.84</v>
      </c>
      <c r="H9" s="39"/>
    </row>
    <row r="10" spans="1:8" ht="21.75" customHeight="1">
      <c r="A10" s="43"/>
      <c r="B10" s="8"/>
      <c r="C10" s="8"/>
      <c r="D10" s="44"/>
      <c r="E10" s="45" t="s">
        <v>61</v>
      </c>
      <c r="F10" s="28"/>
      <c r="G10" s="46"/>
      <c r="H10" s="252"/>
    </row>
    <row r="11" spans="1:8" ht="21.75" customHeight="1">
      <c r="A11" s="48">
        <v>159900</v>
      </c>
      <c r="B11" s="47"/>
      <c r="C11" s="48">
        <v>159900</v>
      </c>
      <c r="D11" s="47">
        <v>143612.14000000001</v>
      </c>
      <c r="E11" s="45" t="s">
        <v>80</v>
      </c>
      <c r="F11" s="28" t="s">
        <v>214</v>
      </c>
      <c r="G11" s="48">
        <v>4270.42</v>
      </c>
      <c r="H11" s="55"/>
    </row>
    <row r="12" spans="1:8" ht="21.75" customHeight="1">
      <c r="A12" s="48">
        <v>1000</v>
      </c>
      <c r="B12" s="47"/>
      <c r="C12" s="48">
        <v>1000</v>
      </c>
      <c r="D12" s="47">
        <v>3949</v>
      </c>
      <c r="E12" s="45" t="s">
        <v>81</v>
      </c>
      <c r="F12" s="33" t="s">
        <v>215</v>
      </c>
      <c r="G12" s="48">
        <v>496.2</v>
      </c>
      <c r="H12" s="55"/>
    </row>
    <row r="13" spans="1:8" ht="21.75" customHeight="1">
      <c r="A13" s="48">
        <v>75000</v>
      </c>
      <c r="B13" s="47"/>
      <c r="C13" s="48">
        <v>75000</v>
      </c>
      <c r="D13" s="47">
        <v>114858.57</v>
      </c>
      <c r="E13" s="45" t="s">
        <v>82</v>
      </c>
      <c r="F13" s="33" t="s">
        <v>216</v>
      </c>
      <c r="G13" s="48"/>
      <c r="H13" s="55"/>
    </row>
    <row r="14" spans="1:8" ht="21.75" customHeight="1">
      <c r="A14" s="48">
        <v>70000</v>
      </c>
      <c r="B14" s="47"/>
      <c r="C14" s="48">
        <v>70000</v>
      </c>
      <c r="D14" s="47"/>
      <c r="E14" s="45" t="s">
        <v>83</v>
      </c>
      <c r="F14" s="28" t="s">
        <v>217</v>
      </c>
      <c r="G14" s="48"/>
      <c r="H14" s="55"/>
    </row>
    <row r="15" spans="1:8" s="24" customFormat="1" ht="21.75" customHeight="1">
      <c r="A15" s="48"/>
      <c r="B15" s="47"/>
      <c r="C15" s="48"/>
      <c r="D15" s="47">
        <v>1325</v>
      </c>
      <c r="E15" s="45" t="s">
        <v>311</v>
      </c>
      <c r="F15" s="28" t="s">
        <v>256</v>
      </c>
      <c r="G15" s="48"/>
      <c r="H15" s="55"/>
    </row>
    <row r="16" spans="1:8" s="24" customFormat="1" ht="21.75" customHeight="1">
      <c r="A16" s="48">
        <v>13340000</v>
      </c>
      <c r="B16" s="47"/>
      <c r="C16" s="48">
        <v>11340000</v>
      </c>
      <c r="D16" s="47">
        <v>6703750.5700000003</v>
      </c>
      <c r="E16" s="45" t="s">
        <v>84</v>
      </c>
      <c r="F16" s="28" t="s">
        <v>218</v>
      </c>
      <c r="G16" s="48">
        <v>3223662.09</v>
      </c>
      <c r="H16" s="55"/>
    </row>
    <row r="17" spans="1:8" ht="21.75" customHeight="1">
      <c r="A17" s="48">
        <v>12800100</v>
      </c>
      <c r="B17" s="47"/>
      <c r="C17" s="48">
        <v>12800100</v>
      </c>
      <c r="D17" s="47">
        <v>9382229</v>
      </c>
      <c r="E17" s="45" t="s">
        <v>99</v>
      </c>
      <c r="F17" s="28" t="s">
        <v>219</v>
      </c>
      <c r="G17" s="48">
        <v>2324083</v>
      </c>
      <c r="H17" s="55"/>
    </row>
    <row r="18" spans="1:8" ht="21.75" customHeight="1">
      <c r="A18" s="43"/>
      <c r="B18" s="8"/>
      <c r="C18" s="8"/>
      <c r="D18" s="47"/>
      <c r="E18" s="49" t="s">
        <v>103</v>
      </c>
      <c r="F18" s="33"/>
      <c r="G18" s="48"/>
      <c r="H18" s="252"/>
    </row>
    <row r="19" spans="1:8" ht="21.75" customHeight="1" thickBot="1">
      <c r="A19" s="50">
        <f>SUM(A11:A17)</f>
        <v>26446000</v>
      </c>
      <c r="B19" s="50"/>
      <c r="C19" s="50">
        <f>SUM(C11:C18)</f>
        <v>24446000</v>
      </c>
      <c r="D19" s="51">
        <f>SUM(D11:D18)</f>
        <v>16349724.280000001</v>
      </c>
      <c r="E19" s="49"/>
      <c r="F19" s="33"/>
      <c r="G19" s="52">
        <f>SUM(G11:G17)</f>
        <v>5552511.71</v>
      </c>
      <c r="H19" s="17"/>
    </row>
    <row r="20" spans="1:8" ht="21.75" customHeight="1" thickTop="1">
      <c r="A20" s="53"/>
      <c r="B20" s="53"/>
      <c r="C20" s="53"/>
      <c r="D20" s="21">
        <v>51319.94</v>
      </c>
      <c r="E20" s="54" t="s">
        <v>104</v>
      </c>
      <c r="F20" s="33" t="s">
        <v>220</v>
      </c>
      <c r="G20" s="21">
        <v>11757.77</v>
      </c>
      <c r="H20" s="55"/>
    </row>
    <row r="21" spans="1:8" ht="21.75" customHeight="1">
      <c r="A21" s="53"/>
      <c r="B21" s="53"/>
      <c r="C21" s="53"/>
      <c r="D21" s="48">
        <v>125050</v>
      </c>
      <c r="E21" s="23" t="s">
        <v>140</v>
      </c>
      <c r="F21" s="33" t="s">
        <v>223</v>
      </c>
      <c r="G21" s="48">
        <v>12500</v>
      </c>
      <c r="H21" s="55"/>
    </row>
    <row r="22" spans="1:8" ht="21.75" customHeight="1">
      <c r="A22" s="53"/>
      <c r="B22" s="53"/>
      <c r="C22" s="53"/>
      <c r="D22" s="48">
        <v>2499</v>
      </c>
      <c r="E22" s="56" t="s">
        <v>278</v>
      </c>
      <c r="F22" s="33" t="s">
        <v>226</v>
      </c>
      <c r="G22" s="48"/>
      <c r="H22" s="55"/>
    </row>
    <row r="23" spans="1:8" ht="21.75" customHeight="1">
      <c r="A23" s="53"/>
      <c r="B23" s="53"/>
      <c r="C23" s="53"/>
      <c r="D23" s="48">
        <v>59260</v>
      </c>
      <c r="E23" s="56" t="s">
        <v>135</v>
      </c>
      <c r="F23" s="33" t="s">
        <v>221</v>
      </c>
      <c r="G23" s="48">
        <v>7928</v>
      </c>
      <c r="H23" s="55"/>
    </row>
    <row r="24" spans="1:8" s="24" customFormat="1" ht="21.75" customHeight="1">
      <c r="A24" s="53"/>
      <c r="B24" s="53"/>
      <c r="C24" s="53"/>
      <c r="D24" s="48">
        <v>2584.4</v>
      </c>
      <c r="E24" s="56" t="s">
        <v>109</v>
      </c>
      <c r="F24" s="33" t="s">
        <v>222</v>
      </c>
      <c r="G24" s="48">
        <v>1233.58</v>
      </c>
      <c r="H24" s="55"/>
    </row>
    <row r="25" spans="1:8" s="24" customFormat="1" ht="21.75" customHeight="1">
      <c r="A25" s="53"/>
      <c r="B25" s="53"/>
      <c r="C25" s="53"/>
      <c r="D25" s="48">
        <v>121000</v>
      </c>
      <c r="E25" s="56" t="s">
        <v>313</v>
      </c>
      <c r="F25" s="13" t="s">
        <v>183</v>
      </c>
      <c r="G25" s="48"/>
      <c r="H25" s="55"/>
    </row>
    <row r="26" spans="1:8" s="4" customFormat="1" ht="21.75" customHeight="1">
      <c r="A26" s="53"/>
      <c r="B26" s="53"/>
      <c r="C26" s="53">
        <v>2435778</v>
      </c>
      <c r="D26" s="48">
        <v>2944578</v>
      </c>
      <c r="E26" s="23" t="s">
        <v>292</v>
      </c>
      <c r="F26" s="33" t="s">
        <v>227</v>
      </c>
      <c r="G26" s="48">
        <v>700</v>
      </c>
      <c r="H26" s="283"/>
    </row>
    <row r="27" spans="1:8" ht="21.75" customHeight="1">
      <c r="A27" s="53"/>
      <c r="B27" s="53"/>
      <c r="C27" s="53"/>
      <c r="D27" s="57">
        <v>6142.32</v>
      </c>
      <c r="E27" s="261" t="s">
        <v>224</v>
      </c>
      <c r="F27" s="33" t="s">
        <v>225</v>
      </c>
      <c r="G27" s="48">
        <v>272.58</v>
      </c>
      <c r="H27" s="7"/>
    </row>
    <row r="28" spans="1:8" ht="21.75" customHeight="1">
      <c r="A28" s="53"/>
      <c r="B28" s="53"/>
      <c r="C28" s="53"/>
      <c r="D28" s="43">
        <v>6</v>
      </c>
      <c r="E28" s="83" t="s">
        <v>294</v>
      </c>
      <c r="F28" s="33" t="s">
        <v>295</v>
      </c>
      <c r="G28" s="43"/>
      <c r="H28" s="7"/>
    </row>
    <row r="29" spans="1:8" ht="21.75" customHeight="1">
      <c r="A29" s="53"/>
      <c r="B29" s="53"/>
      <c r="C29" s="53"/>
      <c r="D29" s="43">
        <v>11854.25</v>
      </c>
      <c r="E29" s="23" t="s">
        <v>307</v>
      </c>
      <c r="F29" s="33" t="s">
        <v>308</v>
      </c>
      <c r="G29" s="43"/>
      <c r="H29" s="7"/>
    </row>
    <row r="30" spans="1:8" ht="21.75" customHeight="1">
      <c r="A30" s="53"/>
      <c r="B30" s="53"/>
      <c r="C30" s="53"/>
      <c r="D30" s="43">
        <v>2700</v>
      </c>
      <c r="E30" s="23" t="s">
        <v>343</v>
      </c>
      <c r="F30" s="306" t="s">
        <v>308</v>
      </c>
      <c r="G30" s="43">
        <v>2700</v>
      </c>
      <c r="H30" s="7"/>
    </row>
    <row r="31" spans="1:8" ht="21.75" customHeight="1">
      <c r="A31" s="53"/>
      <c r="B31" s="53"/>
      <c r="C31" s="53"/>
      <c r="D31" s="57">
        <v>158400</v>
      </c>
      <c r="E31" s="54" t="s">
        <v>306</v>
      </c>
      <c r="F31" s="289" t="s">
        <v>312</v>
      </c>
      <c r="G31" s="43"/>
      <c r="H31" s="7"/>
    </row>
    <row r="32" spans="1:8" ht="21.75" customHeight="1">
      <c r="A32" s="53"/>
      <c r="B32" s="53"/>
      <c r="C32" s="53"/>
      <c r="D32" s="43"/>
      <c r="E32" s="83"/>
      <c r="F32" s="33"/>
      <c r="G32" s="43"/>
      <c r="H32" s="7"/>
    </row>
    <row r="33" spans="1:8" ht="21.75" customHeight="1">
      <c r="A33" s="53"/>
      <c r="B33" s="53"/>
      <c r="C33" s="53"/>
      <c r="D33" s="81">
        <f>SUM(D20:D32)</f>
        <v>3485393.9099999997</v>
      </c>
      <c r="E33" s="5"/>
      <c r="F33" s="33"/>
      <c r="G33" s="81">
        <f>SUM(G20:G32)</f>
        <v>37091.93</v>
      </c>
      <c r="H33" s="60"/>
    </row>
    <row r="34" spans="1:8" ht="21.75" customHeight="1" thickBot="1">
      <c r="A34" s="53"/>
      <c r="B34" s="53"/>
      <c r="C34" s="53"/>
      <c r="D34" s="80">
        <f>D19+D33</f>
        <v>19835118.190000001</v>
      </c>
      <c r="E34" s="28" t="s">
        <v>62</v>
      </c>
      <c r="F34" s="59"/>
      <c r="G34" s="79">
        <f>G19+G33</f>
        <v>5589603.6399999997</v>
      </c>
      <c r="H34" s="60"/>
    </row>
    <row r="35" spans="1:8" ht="21.75" customHeight="1" thickTop="1">
      <c r="A35" s="53"/>
      <c r="B35" s="53"/>
      <c r="C35" s="53"/>
      <c r="D35" s="39"/>
      <c r="E35" s="28"/>
      <c r="F35" s="28"/>
      <c r="G35" s="60"/>
      <c r="H35" s="60"/>
    </row>
    <row r="36" spans="1:8" ht="21.75" customHeight="1">
      <c r="A36" s="53"/>
      <c r="B36" s="53"/>
      <c r="C36" s="53"/>
      <c r="D36" s="39"/>
      <c r="E36" s="28"/>
      <c r="F36" s="28"/>
      <c r="G36" s="60"/>
      <c r="H36" s="60"/>
    </row>
    <row r="37" spans="1:8" ht="21.75" customHeight="1">
      <c r="A37" s="53"/>
      <c r="B37" s="53"/>
      <c r="C37" s="53"/>
      <c r="D37" s="39"/>
      <c r="E37" s="28"/>
      <c r="F37" s="28"/>
      <c r="G37" s="60"/>
      <c r="H37" s="60"/>
    </row>
    <row r="38" spans="1:8" ht="21.75" customHeight="1">
      <c r="A38" s="53"/>
      <c r="B38" s="53"/>
      <c r="C38" s="53"/>
      <c r="D38" s="39"/>
      <c r="E38" s="28"/>
      <c r="F38" s="28"/>
      <c r="G38" s="60"/>
      <c r="H38" s="60"/>
    </row>
    <row r="39" spans="1:8" ht="20.25" customHeight="1">
      <c r="A39" s="368" t="s">
        <v>57</v>
      </c>
      <c r="B39" s="369"/>
      <c r="C39" s="369"/>
      <c r="D39" s="370"/>
      <c r="E39" s="30"/>
      <c r="F39" s="30"/>
      <c r="G39" s="34" t="s">
        <v>69</v>
      </c>
      <c r="H39" s="73"/>
    </row>
    <row r="40" spans="1:8" ht="20.25" customHeight="1">
      <c r="A40" s="32" t="s">
        <v>12</v>
      </c>
      <c r="B40" s="32" t="s">
        <v>197</v>
      </c>
      <c r="C40" s="32" t="s">
        <v>110</v>
      </c>
      <c r="D40" s="32" t="s">
        <v>59</v>
      </c>
      <c r="E40" s="33" t="s">
        <v>63</v>
      </c>
      <c r="F40" s="19" t="s">
        <v>10</v>
      </c>
      <c r="G40" s="234" t="s">
        <v>58</v>
      </c>
      <c r="H40" s="73"/>
    </row>
    <row r="41" spans="1:8" ht="20.25" customHeight="1">
      <c r="A41" s="31" t="s">
        <v>196</v>
      </c>
      <c r="B41" s="31" t="s">
        <v>199</v>
      </c>
      <c r="C41" s="31" t="s">
        <v>196</v>
      </c>
      <c r="D41" s="31" t="s">
        <v>196</v>
      </c>
      <c r="E41" s="33"/>
      <c r="F41" s="19"/>
      <c r="G41" s="234" t="s">
        <v>195</v>
      </c>
      <c r="H41" s="73"/>
    </row>
    <row r="42" spans="1:8" ht="20.25" customHeight="1">
      <c r="A42" s="35"/>
      <c r="B42" s="35" t="s">
        <v>198</v>
      </c>
      <c r="C42" s="35"/>
      <c r="D42" s="35"/>
      <c r="E42" s="36"/>
      <c r="F42" s="61"/>
      <c r="G42" s="37" t="s">
        <v>196</v>
      </c>
      <c r="H42" s="73"/>
    </row>
    <row r="43" spans="1:8" ht="20.25" customHeight="1">
      <c r="A43" s="43"/>
      <c r="B43" s="43"/>
      <c r="C43" s="43"/>
      <c r="D43" s="62"/>
      <c r="E43" s="76" t="s">
        <v>129</v>
      </c>
      <c r="F43" s="28"/>
      <c r="G43" s="62"/>
      <c r="H43" s="66"/>
    </row>
    <row r="44" spans="1:8" ht="20.25" customHeight="1">
      <c r="A44" s="43">
        <v>5321606</v>
      </c>
      <c r="B44" s="8"/>
      <c r="C44" s="43">
        <v>5321606</v>
      </c>
      <c r="D44" s="62">
        <v>2814019</v>
      </c>
      <c r="E44" s="45" t="s">
        <v>9</v>
      </c>
      <c r="F44" s="259" t="s">
        <v>203</v>
      </c>
      <c r="G44" s="62">
        <v>15856</v>
      </c>
      <c r="H44" s="66"/>
    </row>
    <row r="45" spans="1:8" ht="20.25" customHeight="1">
      <c r="A45" s="43">
        <v>7753980</v>
      </c>
      <c r="B45" s="43"/>
      <c r="C45" s="43">
        <v>7753980</v>
      </c>
      <c r="D45" s="62">
        <v>3081372</v>
      </c>
      <c r="E45" s="45" t="s">
        <v>130</v>
      </c>
      <c r="F45" s="259" t="s">
        <v>204</v>
      </c>
      <c r="G45" s="62">
        <v>426965</v>
      </c>
      <c r="H45" s="284"/>
    </row>
    <row r="46" spans="1:8" ht="20.25" customHeight="1">
      <c r="A46" s="43">
        <v>2052720</v>
      </c>
      <c r="B46" s="43"/>
      <c r="C46" s="43">
        <v>2052720</v>
      </c>
      <c r="D46" s="62">
        <v>1147020</v>
      </c>
      <c r="E46" s="45" t="s">
        <v>131</v>
      </c>
      <c r="F46" s="259" t="s">
        <v>205</v>
      </c>
      <c r="G46" s="62">
        <v>163860</v>
      </c>
      <c r="H46" s="284"/>
    </row>
    <row r="47" spans="1:8" ht="20.25" customHeight="1">
      <c r="A47" s="43">
        <v>361000</v>
      </c>
      <c r="B47" s="43"/>
      <c r="C47" s="43">
        <v>361000</v>
      </c>
      <c r="D47" s="57">
        <v>108855</v>
      </c>
      <c r="E47" s="45" t="s">
        <v>4</v>
      </c>
      <c r="F47" s="259" t="s">
        <v>206</v>
      </c>
      <c r="G47" s="57">
        <v>16000</v>
      </c>
      <c r="H47" s="285"/>
    </row>
    <row r="48" spans="1:8" ht="20.25" customHeight="1">
      <c r="A48" s="43">
        <v>3736000</v>
      </c>
      <c r="B48" s="43"/>
      <c r="C48" s="43">
        <v>3736000</v>
      </c>
      <c r="D48" s="57">
        <v>2365027</v>
      </c>
      <c r="E48" s="45" t="s">
        <v>5</v>
      </c>
      <c r="F48" s="259" t="s">
        <v>207</v>
      </c>
      <c r="G48" s="57">
        <v>272570</v>
      </c>
      <c r="H48" s="285"/>
    </row>
    <row r="49" spans="1:8" ht="20.25" customHeight="1">
      <c r="A49" s="43">
        <v>2260620</v>
      </c>
      <c r="B49" s="43"/>
      <c r="C49" s="43">
        <v>2260620</v>
      </c>
      <c r="D49" s="62">
        <v>843942.46</v>
      </c>
      <c r="E49" s="45" t="s">
        <v>52</v>
      </c>
      <c r="F49" s="259" t="s">
        <v>208</v>
      </c>
      <c r="G49" s="62">
        <v>34160</v>
      </c>
      <c r="H49" s="284"/>
    </row>
    <row r="50" spans="1:8" ht="20.25" customHeight="1">
      <c r="A50" s="43">
        <v>301000</v>
      </c>
      <c r="B50" s="43"/>
      <c r="C50" s="43">
        <v>301000</v>
      </c>
      <c r="D50" s="62">
        <v>113488.48</v>
      </c>
      <c r="E50" s="45" t="s">
        <v>8</v>
      </c>
      <c r="F50" s="259" t="s">
        <v>209</v>
      </c>
      <c r="G50" s="62">
        <v>17951.16</v>
      </c>
      <c r="H50" s="284"/>
    </row>
    <row r="51" spans="1:8" ht="20.25" customHeight="1">
      <c r="A51" s="43">
        <v>1440000</v>
      </c>
      <c r="B51" s="43"/>
      <c r="C51" s="43">
        <v>1440000</v>
      </c>
      <c r="D51" s="62">
        <v>676000</v>
      </c>
      <c r="E51" s="45" t="s">
        <v>53</v>
      </c>
      <c r="F51" s="259" t="s">
        <v>210</v>
      </c>
      <c r="G51" s="62"/>
      <c r="H51" s="284"/>
    </row>
    <row r="52" spans="1:8" ht="20.25" customHeight="1">
      <c r="A52" s="43">
        <v>530600</v>
      </c>
      <c r="B52" s="43"/>
      <c r="C52" s="43">
        <v>530600</v>
      </c>
      <c r="D52" s="62">
        <v>229580</v>
      </c>
      <c r="E52" s="45" t="s">
        <v>54</v>
      </c>
      <c r="F52" s="259" t="s">
        <v>211</v>
      </c>
      <c r="G52" s="62"/>
      <c r="H52" s="284"/>
    </row>
    <row r="53" spans="1:8" ht="20.25" customHeight="1">
      <c r="A53" s="43">
        <v>2667000</v>
      </c>
      <c r="B53" s="43"/>
      <c r="C53" s="43">
        <v>2667000</v>
      </c>
      <c r="D53" s="62">
        <v>1293000</v>
      </c>
      <c r="E53" s="45" t="s">
        <v>55</v>
      </c>
      <c r="F53" s="259" t="s">
        <v>212</v>
      </c>
      <c r="G53" s="62"/>
      <c r="H53" s="284"/>
    </row>
    <row r="54" spans="1:8" ht="20.25" customHeight="1">
      <c r="A54" s="43">
        <v>20000</v>
      </c>
      <c r="B54" s="43"/>
      <c r="C54" s="43">
        <v>20000</v>
      </c>
      <c r="D54" s="62"/>
      <c r="E54" s="45" t="s">
        <v>89</v>
      </c>
      <c r="F54" s="259" t="s">
        <v>213</v>
      </c>
      <c r="G54" s="62"/>
      <c r="H54" s="66"/>
    </row>
    <row r="55" spans="1:8" ht="20.25" customHeight="1" thickBot="1">
      <c r="A55" s="50">
        <f>SUM(A43:A54)</f>
        <v>26444526</v>
      </c>
      <c r="B55" s="50"/>
      <c r="C55" s="50">
        <f>SUM(C44:C54)</f>
        <v>26444526</v>
      </c>
      <c r="D55" s="63">
        <f>SUM(D44:D54)</f>
        <v>12672303.940000001</v>
      </c>
      <c r="E55" s="45"/>
      <c r="F55" s="28"/>
      <c r="G55" s="63">
        <f>SUM(G44:G54)</f>
        <v>947362.16</v>
      </c>
      <c r="H55" s="66"/>
    </row>
    <row r="56" spans="1:8" ht="20.25" customHeight="1" thickTop="1">
      <c r="A56" s="64"/>
      <c r="B56" s="64"/>
      <c r="C56" s="64"/>
      <c r="D56" s="65">
        <v>57775.33</v>
      </c>
      <c r="E56" s="233" t="s">
        <v>132</v>
      </c>
      <c r="F56" s="33" t="s">
        <v>220</v>
      </c>
      <c r="G56" s="65">
        <v>11843.63</v>
      </c>
      <c r="H56" s="66"/>
    </row>
    <row r="57" spans="1:8" ht="20.25" customHeight="1">
      <c r="A57" s="53"/>
      <c r="B57" s="53"/>
      <c r="C57" s="53"/>
      <c r="D57" s="57">
        <v>2944578</v>
      </c>
      <c r="E57" s="54" t="s">
        <v>273</v>
      </c>
      <c r="F57" s="33" t="s">
        <v>227</v>
      </c>
      <c r="G57" s="57">
        <v>427100</v>
      </c>
      <c r="H57" s="67"/>
    </row>
    <row r="58" spans="1:8" ht="20.25" customHeight="1">
      <c r="A58" s="53"/>
      <c r="B58" s="53"/>
      <c r="C58" s="53"/>
      <c r="D58" s="57">
        <v>158400</v>
      </c>
      <c r="E58" s="54" t="s">
        <v>306</v>
      </c>
      <c r="F58" s="33" t="s">
        <v>312</v>
      </c>
      <c r="G58" s="57"/>
      <c r="H58" s="67"/>
    </row>
    <row r="59" spans="1:8" ht="20.25" customHeight="1">
      <c r="A59" s="53"/>
      <c r="B59" s="53"/>
      <c r="C59" s="53"/>
      <c r="D59" s="57">
        <v>1138450</v>
      </c>
      <c r="E59" s="54" t="s">
        <v>6</v>
      </c>
      <c r="F59" s="289" t="s">
        <v>226</v>
      </c>
      <c r="G59" s="57">
        <v>958000</v>
      </c>
      <c r="H59" s="67"/>
    </row>
    <row r="60" spans="1:8" ht="20.25" customHeight="1">
      <c r="A60" s="53"/>
      <c r="B60" s="53"/>
      <c r="C60" s="53"/>
      <c r="D60" s="57">
        <v>579000</v>
      </c>
      <c r="E60" s="54" t="s">
        <v>100</v>
      </c>
      <c r="F60" s="33" t="s">
        <v>274</v>
      </c>
      <c r="G60" s="57"/>
      <c r="H60" s="66"/>
    </row>
    <row r="61" spans="1:8" ht="20.25" customHeight="1">
      <c r="A61" s="53"/>
      <c r="B61" s="53"/>
      <c r="C61" s="53"/>
      <c r="D61" s="57">
        <v>59385</v>
      </c>
      <c r="E61" s="56" t="s">
        <v>136</v>
      </c>
      <c r="F61" s="33" t="s">
        <v>221</v>
      </c>
      <c r="G61" s="57">
        <v>15856</v>
      </c>
      <c r="H61" s="66"/>
    </row>
    <row r="62" spans="1:8" ht="20.25" customHeight="1">
      <c r="A62" s="53"/>
      <c r="B62" s="53"/>
      <c r="C62" s="53"/>
      <c r="D62" s="57">
        <v>220095</v>
      </c>
      <c r="E62" s="23" t="s">
        <v>156</v>
      </c>
      <c r="F62" s="33" t="s">
        <v>223</v>
      </c>
      <c r="G62" s="62"/>
      <c r="H62" s="67"/>
    </row>
    <row r="63" spans="1:8" ht="20.25" customHeight="1">
      <c r="A63" s="53"/>
      <c r="B63" s="53"/>
      <c r="C63" s="53"/>
      <c r="D63" s="62">
        <v>6890.34</v>
      </c>
      <c r="E63" s="261" t="s">
        <v>275</v>
      </c>
      <c r="F63" s="33" t="s">
        <v>225</v>
      </c>
      <c r="G63" s="62"/>
      <c r="H63" s="67"/>
    </row>
    <row r="64" spans="1:8" ht="20.25" customHeight="1">
      <c r="A64" s="53"/>
      <c r="B64" s="53"/>
      <c r="C64" s="53"/>
      <c r="D64" s="57">
        <v>500000</v>
      </c>
      <c r="E64" s="56" t="s">
        <v>160</v>
      </c>
      <c r="F64" s="33" t="s">
        <v>222</v>
      </c>
      <c r="G64" s="57">
        <v>500000</v>
      </c>
      <c r="H64" s="67"/>
    </row>
    <row r="65" spans="1:8" ht="20.25" customHeight="1">
      <c r="A65" s="53"/>
      <c r="B65" s="53"/>
      <c r="C65" s="53"/>
      <c r="D65" s="57">
        <v>11854.25</v>
      </c>
      <c r="E65" s="23" t="s">
        <v>307</v>
      </c>
      <c r="F65" s="33" t="s">
        <v>308</v>
      </c>
      <c r="G65" s="57"/>
      <c r="H65" s="39"/>
    </row>
    <row r="66" spans="1:8" ht="20.25" customHeight="1">
      <c r="A66" s="53"/>
      <c r="B66" s="53"/>
      <c r="C66" s="53"/>
      <c r="D66" s="57">
        <v>2700</v>
      </c>
      <c r="E66" s="23" t="s">
        <v>343</v>
      </c>
      <c r="F66" s="306" t="s">
        <v>308</v>
      </c>
      <c r="G66" s="57">
        <v>2700</v>
      </c>
      <c r="H66" s="39"/>
    </row>
    <row r="67" spans="1:8" ht="20.25" customHeight="1">
      <c r="A67" s="53"/>
      <c r="B67" s="53"/>
      <c r="C67" s="53"/>
      <c r="D67" s="57">
        <v>6</v>
      </c>
      <c r="E67" s="83" t="s">
        <v>294</v>
      </c>
      <c r="F67" s="289" t="s">
        <v>295</v>
      </c>
      <c r="G67" s="57"/>
      <c r="H67" s="67"/>
    </row>
    <row r="68" spans="1:8" ht="20.25" customHeight="1">
      <c r="A68" s="53"/>
      <c r="B68" s="53"/>
      <c r="C68" s="53"/>
      <c r="D68" s="69">
        <f>SUM(D56:D67)</f>
        <v>5679133.9199999999</v>
      </c>
      <c r="E68" s="6"/>
      <c r="F68" s="36"/>
      <c r="G68" s="69">
        <f>SUM(G56:G67)</f>
        <v>1915499.63</v>
      </c>
      <c r="H68" s="67"/>
    </row>
    <row r="69" spans="1:8" ht="20.25" customHeight="1">
      <c r="A69" s="53"/>
      <c r="B69" s="53"/>
      <c r="C69" s="53"/>
      <c r="D69" s="68">
        <f>D55+D68</f>
        <v>18351437.859999999</v>
      </c>
      <c r="E69" s="16" t="s">
        <v>64</v>
      </c>
      <c r="F69" s="28"/>
      <c r="G69" s="58">
        <f>G55+G68</f>
        <v>2862861.79</v>
      </c>
      <c r="H69" s="235">
        <v>1775961.99</v>
      </c>
    </row>
    <row r="70" spans="1:8" ht="20.25" customHeight="1">
      <c r="A70" s="53"/>
      <c r="B70" s="53"/>
      <c r="C70" s="53"/>
      <c r="D70" s="216">
        <f>D34-D69</f>
        <v>1483680.3300000019</v>
      </c>
      <c r="E70" s="28" t="s">
        <v>65</v>
      </c>
      <c r="F70" s="28"/>
      <c r="G70" s="219">
        <f>G34-G69</f>
        <v>2726741.8499999996</v>
      </c>
      <c r="H70" s="235">
        <v>231949.76</v>
      </c>
    </row>
    <row r="71" spans="1:8" ht="20.25" customHeight="1">
      <c r="A71" s="53"/>
      <c r="B71" s="53"/>
      <c r="C71" s="53"/>
      <c r="D71" s="217"/>
      <c r="E71" s="16" t="s">
        <v>288</v>
      </c>
      <c r="F71" s="28"/>
      <c r="G71" s="57"/>
      <c r="H71" s="235">
        <v>7608966.6799999997</v>
      </c>
    </row>
    <row r="72" spans="1:8" ht="20.25" customHeight="1">
      <c r="A72" s="53"/>
      <c r="B72" s="53"/>
      <c r="C72" s="53"/>
      <c r="D72" s="218"/>
      <c r="E72" s="28" t="s">
        <v>88</v>
      </c>
      <c r="F72" s="28"/>
      <c r="G72" s="220"/>
      <c r="H72" s="235">
        <v>1156273.26</v>
      </c>
    </row>
    <row r="73" spans="1:8" ht="20.25" customHeight="1">
      <c r="A73" s="17"/>
      <c r="B73" s="17"/>
      <c r="C73" s="17"/>
      <c r="D73" s="70">
        <f>D9+D34-D69</f>
        <v>18773151.689999998</v>
      </c>
      <c r="E73" s="28" t="s">
        <v>66</v>
      </c>
      <c r="F73" s="28"/>
      <c r="G73" s="58">
        <f>G9+G34-G69</f>
        <v>18773151.690000001</v>
      </c>
      <c r="H73" s="235">
        <v>8000000</v>
      </c>
    </row>
    <row r="74" spans="1:8" ht="20.25" customHeight="1">
      <c r="A74" s="18" t="s">
        <v>117</v>
      </c>
      <c r="B74" s="18"/>
      <c r="C74" s="18"/>
      <c r="D74" s="77"/>
      <c r="E74" s="75"/>
      <c r="F74" s="78"/>
      <c r="G74" s="215"/>
      <c r="H74" s="274">
        <f>SUM(H69:H73)</f>
        <v>18773151.689999998</v>
      </c>
    </row>
    <row r="75" spans="1:8" ht="20.25" customHeight="1">
      <c r="A75" s="25" t="s">
        <v>118</v>
      </c>
      <c r="B75" s="25"/>
      <c r="C75" s="25"/>
      <c r="D75" s="26"/>
      <c r="E75" s="26"/>
      <c r="F75" s="29"/>
      <c r="G75" s="84"/>
      <c r="H75" s="274">
        <f>G73-H74</f>
        <v>0</v>
      </c>
    </row>
    <row r="76" spans="1:8" ht="20.25" customHeight="1">
      <c r="A76" s="14"/>
      <c r="B76" s="14"/>
      <c r="C76" s="25"/>
      <c r="D76" s="304"/>
      <c r="E76" s="155"/>
      <c r="F76" s="25"/>
      <c r="G76" s="24"/>
      <c r="H76" s="39"/>
    </row>
    <row r="77" spans="1:8" ht="20.25" customHeight="1">
      <c r="A77" s="18" t="s">
        <v>281</v>
      </c>
      <c r="B77" s="18"/>
      <c r="C77" s="18"/>
      <c r="G77" s="72"/>
    </row>
    <row r="78" spans="1:8" ht="20.25" customHeight="1">
      <c r="A78" s="18" t="s">
        <v>280</v>
      </c>
      <c r="B78" s="18"/>
      <c r="C78" s="18"/>
      <c r="G78" s="71"/>
      <c r="H78" s="73"/>
    </row>
    <row r="79" spans="1:8" ht="20.25" customHeight="1">
      <c r="A79" s="367" t="s">
        <v>163</v>
      </c>
      <c r="B79" s="367"/>
      <c r="C79" s="367"/>
      <c r="D79" s="367"/>
      <c r="E79" s="367"/>
      <c r="F79" s="367"/>
      <c r="G79" s="24"/>
      <c r="H79" s="275"/>
    </row>
    <row r="80" spans="1:8" ht="21.75" customHeight="1">
      <c r="H80" s="275"/>
    </row>
    <row r="81" spans="1:8" ht="21.75" customHeight="1">
      <c r="E81" s="39"/>
      <c r="H81" s="275"/>
    </row>
    <row r="82" spans="1:8" ht="21.75" customHeight="1">
      <c r="H82" s="275"/>
    </row>
    <row r="83" spans="1:8" ht="21.75" customHeight="1">
      <c r="H83" s="275"/>
    </row>
    <row r="84" spans="1:8" ht="21.75" customHeight="1">
      <c r="A84" s="366" t="s">
        <v>320</v>
      </c>
      <c r="B84" s="366"/>
      <c r="C84" s="366"/>
      <c r="D84" s="366"/>
      <c r="E84" s="366"/>
      <c r="F84" s="366"/>
      <c r="G84" s="366"/>
    </row>
    <row r="85" spans="1:8" ht="21.75" customHeight="1">
      <c r="A85" s="280">
        <v>241141</v>
      </c>
      <c r="B85" s="106" t="s">
        <v>309</v>
      </c>
      <c r="C85" s="106" t="s">
        <v>5</v>
      </c>
      <c r="D85" s="106" t="s">
        <v>314</v>
      </c>
      <c r="E85" s="305">
        <v>76000</v>
      </c>
      <c r="F85" s="280">
        <v>241155</v>
      </c>
      <c r="G85" s="305">
        <v>76000</v>
      </c>
      <c r="H85" s="305"/>
    </row>
    <row r="86" spans="1:8" ht="21.75" customHeight="1">
      <c r="A86" s="288"/>
      <c r="B86" s="106"/>
      <c r="C86" s="106"/>
      <c r="D86" s="106" t="s">
        <v>315</v>
      </c>
      <c r="E86" s="305"/>
      <c r="F86" s="280"/>
      <c r="G86" s="305"/>
      <c r="H86" s="305"/>
    </row>
    <row r="87" spans="1:8" ht="21.75" customHeight="1">
      <c r="A87" s="288"/>
      <c r="B87" s="106"/>
      <c r="C87" s="106"/>
      <c r="D87" s="106"/>
      <c r="E87" s="305"/>
      <c r="F87" s="280"/>
      <c r="G87" s="305"/>
      <c r="H87" s="305"/>
    </row>
    <row r="88" spans="1:8" ht="21.75" customHeight="1">
      <c r="A88" s="273">
        <v>241151</v>
      </c>
      <c r="B88" s="272" t="s">
        <v>316</v>
      </c>
      <c r="C88" s="272" t="s">
        <v>5</v>
      </c>
      <c r="D88" s="106" t="s">
        <v>317</v>
      </c>
      <c r="E88" s="279">
        <v>4240</v>
      </c>
      <c r="F88" s="273"/>
      <c r="G88" s="279"/>
      <c r="H88" s="279">
        <v>4240</v>
      </c>
    </row>
    <row r="89" spans="1:8" ht="21.75" customHeight="1">
      <c r="A89" s="273"/>
      <c r="B89" s="272"/>
      <c r="C89" s="272"/>
      <c r="D89" s="106" t="s">
        <v>318</v>
      </c>
      <c r="E89" s="279"/>
      <c r="F89" s="273"/>
      <c r="G89" s="279"/>
      <c r="H89" s="279">
        <v>2160</v>
      </c>
    </row>
    <row r="90" spans="1:8" ht="21.75" customHeight="1">
      <c r="A90" s="273">
        <v>241151</v>
      </c>
      <c r="B90" s="272" t="s">
        <v>319</v>
      </c>
      <c r="C90" s="272" t="s">
        <v>5</v>
      </c>
      <c r="D90" s="106" t="s">
        <v>317</v>
      </c>
      <c r="E90" s="279">
        <v>2160</v>
      </c>
      <c r="F90" s="273"/>
      <c r="G90" s="279"/>
      <c r="H90" s="279"/>
    </row>
    <row r="91" spans="1:8" ht="21.75" customHeight="1">
      <c r="A91" s="273"/>
      <c r="B91" s="272"/>
      <c r="C91" s="272"/>
      <c r="D91" s="106" t="s">
        <v>318</v>
      </c>
      <c r="E91" s="279"/>
      <c r="F91" s="273"/>
      <c r="G91" s="279"/>
      <c r="H91" s="279"/>
    </row>
    <row r="92" spans="1:8" ht="21.75" customHeight="1">
      <c r="A92" s="280"/>
      <c r="B92" s="106"/>
      <c r="C92" s="106"/>
      <c r="D92" s="106"/>
      <c r="E92" s="278"/>
      <c r="F92" s="286"/>
      <c r="G92" s="278"/>
      <c r="H92" s="278"/>
    </row>
    <row r="93" spans="1:8" ht="21.75" customHeight="1">
      <c r="G93" s="274">
        <f>SUM(G85:G92)</f>
        <v>76000</v>
      </c>
      <c r="H93" s="274">
        <f>SUM(H85:H92)</f>
        <v>6400</v>
      </c>
    </row>
  </sheetData>
  <mergeCells count="9">
    <mergeCell ref="A1:G1"/>
    <mergeCell ref="A2:G2"/>
    <mergeCell ref="A3:G3"/>
    <mergeCell ref="A84:G84"/>
    <mergeCell ref="A79:F79"/>
    <mergeCell ref="A39:D39"/>
    <mergeCell ref="A5:D5"/>
    <mergeCell ref="F5:F8"/>
    <mergeCell ref="E5:E8"/>
  </mergeCells>
  <pageMargins left="0.26" right="0.21" top="0.37" bottom="0.33" header="0.26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99CC"/>
  </sheetPr>
  <dimension ref="A1:E142"/>
  <sheetViews>
    <sheetView showGridLines="0" topLeftCell="B46" zoomScaleNormal="100" workbookViewId="0">
      <selection activeCell="K54" sqref="K54"/>
    </sheetView>
  </sheetViews>
  <sheetFormatPr defaultRowHeight="23.25"/>
  <cols>
    <col min="1" max="1" width="51.7109375" style="156" customWidth="1"/>
    <col min="2" max="2" width="9" style="151" customWidth="1"/>
    <col min="3" max="3" width="15.5703125" style="151" customWidth="1"/>
    <col min="4" max="4" width="15.140625" style="151" customWidth="1"/>
    <col min="5" max="5" width="16" style="149" customWidth="1"/>
    <col min="6" max="16384" width="9.140625" style="86"/>
  </cols>
  <sheetData>
    <row r="1" spans="1:5" ht="36" customHeight="1">
      <c r="E1" s="287" t="s">
        <v>283</v>
      </c>
    </row>
    <row r="2" spans="1:5">
      <c r="A2" s="382" t="s">
        <v>91</v>
      </c>
      <c r="B2" s="382"/>
      <c r="C2" s="382"/>
      <c r="D2" s="382"/>
      <c r="E2" s="382"/>
    </row>
    <row r="3" spans="1:5">
      <c r="A3" s="382" t="s">
        <v>92</v>
      </c>
      <c r="B3" s="382"/>
      <c r="C3" s="382"/>
      <c r="D3" s="382"/>
      <c r="E3" s="382"/>
    </row>
    <row r="4" spans="1:5" s="92" customFormat="1" ht="23.25" customHeight="1">
      <c r="A4" s="383" t="s">
        <v>342</v>
      </c>
      <c r="B4" s="383"/>
      <c r="C4" s="383"/>
      <c r="D4" s="383"/>
      <c r="E4" s="383"/>
    </row>
    <row r="5" spans="1:5" ht="23.25" customHeight="1">
      <c r="A5" s="87"/>
      <c r="B5" s="87"/>
      <c r="C5" s="87"/>
      <c r="D5" s="87"/>
      <c r="E5" s="87"/>
    </row>
    <row r="6" spans="1:5" ht="23.25" customHeight="1">
      <c r="A6" s="377" t="s">
        <v>1</v>
      </c>
      <c r="B6" s="88" t="s">
        <v>11</v>
      </c>
      <c r="C6" s="379" t="s">
        <v>12</v>
      </c>
      <c r="D6" s="89" t="s">
        <v>119</v>
      </c>
      <c r="E6" s="90" t="s">
        <v>93</v>
      </c>
    </row>
    <row r="7" spans="1:5" ht="23.25" customHeight="1">
      <c r="A7" s="378"/>
      <c r="B7" s="93" t="s">
        <v>13</v>
      </c>
      <c r="C7" s="380"/>
      <c r="D7" s="94" t="s">
        <v>58</v>
      </c>
      <c r="E7" s="95" t="s">
        <v>120</v>
      </c>
    </row>
    <row r="8" spans="1:5" ht="23.25" customHeight="1">
      <c r="A8" s="96" t="s">
        <v>14</v>
      </c>
      <c r="B8" s="97"/>
      <c r="C8" s="98"/>
      <c r="D8" s="98"/>
      <c r="E8" s="99"/>
    </row>
    <row r="9" spans="1:5" ht="23.25" customHeight="1">
      <c r="A9" s="104" t="s">
        <v>15</v>
      </c>
      <c r="B9" s="105" t="s">
        <v>228</v>
      </c>
      <c r="C9" s="101"/>
      <c r="D9" s="101"/>
      <c r="E9" s="100"/>
    </row>
    <row r="10" spans="1:5" ht="23.25" customHeight="1">
      <c r="A10" s="106" t="s">
        <v>16</v>
      </c>
      <c r="B10" s="105" t="s">
        <v>229</v>
      </c>
      <c r="C10" s="101">
        <v>47667</v>
      </c>
      <c r="D10" s="101"/>
      <c r="E10" s="100">
        <v>44145.46</v>
      </c>
    </row>
    <row r="11" spans="1:5" ht="23.25" customHeight="1">
      <c r="A11" s="106" t="s">
        <v>17</v>
      </c>
      <c r="B11" s="105" t="s">
        <v>230</v>
      </c>
      <c r="C11" s="101">
        <v>108500</v>
      </c>
      <c r="D11" s="101">
        <v>4270.42</v>
      </c>
      <c r="E11" s="100">
        <v>96229.68</v>
      </c>
    </row>
    <row r="12" spans="1:5" ht="23.25" customHeight="1">
      <c r="A12" s="106" t="s">
        <v>18</v>
      </c>
      <c r="B12" s="105" t="s">
        <v>231</v>
      </c>
      <c r="C12" s="101">
        <v>3733</v>
      </c>
      <c r="D12" s="101"/>
      <c r="E12" s="100">
        <v>3237</v>
      </c>
    </row>
    <row r="13" spans="1:5" ht="23.25" customHeight="1">
      <c r="A13" s="104" t="s">
        <v>19</v>
      </c>
      <c r="B13" s="105"/>
      <c r="C13" s="109">
        <f>SUM(C10:C12)</f>
        <v>159900</v>
      </c>
      <c r="D13" s="110">
        <f>SUM(D10:D12)</f>
        <v>4270.42</v>
      </c>
      <c r="E13" s="111">
        <f>SUM(E10:E12)</f>
        <v>143612.13999999998</v>
      </c>
    </row>
    <row r="14" spans="1:5" ht="23.25" customHeight="1">
      <c r="A14" s="104" t="s">
        <v>20</v>
      </c>
      <c r="B14" s="105" t="s">
        <v>215</v>
      </c>
      <c r="C14" s="101"/>
      <c r="D14" s="101"/>
      <c r="E14" s="100"/>
    </row>
    <row r="15" spans="1:5" ht="23.25" customHeight="1">
      <c r="A15" s="106" t="s">
        <v>102</v>
      </c>
      <c r="B15" s="105"/>
      <c r="C15" s="101"/>
      <c r="D15" s="101"/>
      <c r="E15" s="100"/>
    </row>
    <row r="16" spans="1:5" ht="23.25" customHeight="1">
      <c r="A16" s="106" t="s">
        <v>94</v>
      </c>
      <c r="B16" s="105"/>
      <c r="C16" s="101" t="s">
        <v>7</v>
      </c>
      <c r="D16" s="101"/>
      <c r="E16" s="100"/>
    </row>
    <row r="17" spans="1:5" ht="23.25" customHeight="1">
      <c r="A17" s="106" t="s">
        <v>21</v>
      </c>
      <c r="B17" s="105" t="s">
        <v>232</v>
      </c>
      <c r="C17" s="101">
        <v>700</v>
      </c>
      <c r="D17" s="101">
        <v>446.2</v>
      </c>
      <c r="E17" s="100">
        <v>485</v>
      </c>
    </row>
    <row r="18" spans="1:5" ht="23.25" customHeight="1">
      <c r="A18" s="211" t="s">
        <v>78</v>
      </c>
      <c r="B18" s="212" t="s">
        <v>233</v>
      </c>
      <c r="C18" s="100"/>
      <c r="D18" s="100"/>
      <c r="E18" s="100">
        <v>2494</v>
      </c>
    </row>
    <row r="19" spans="1:5" ht="23.25" customHeight="1">
      <c r="A19" s="106" t="s">
        <v>155</v>
      </c>
      <c r="B19" s="105" t="s">
        <v>234</v>
      </c>
      <c r="C19" s="101"/>
      <c r="D19" s="101"/>
      <c r="E19" s="100"/>
    </row>
    <row r="20" spans="1:5" ht="23.25" customHeight="1">
      <c r="A20" s="106" t="s">
        <v>235</v>
      </c>
      <c r="B20" s="105" t="s">
        <v>236</v>
      </c>
      <c r="C20" s="101"/>
      <c r="D20" s="101"/>
      <c r="E20" s="100"/>
    </row>
    <row r="21" spans="1:5" ht="23.25" customHeight="1">
      <c r="A21" s="106" t="s">
        <v>121</v>
      </c>
      <c r="B21" s="105" t="s">
        <v>237</v>
      </c>
      <c r="C21" s="101">
        <v>300</v>
      </c>
      <c r="D21" s="101">
        <v>50</v>
      </c>
      <c r="E21" s="100">
        <v>170</v>
      </c>
    </row>
    <row r="22" spans="1:5" ht="23.25" customHeight="1">
      <c r="A22" s="106" t="s">
        <v>122</v>
      </c>
      <c r="B22" s="105" t="s">
        <v>238</v>
      </c>
      <c r="C22" s="101"/>
      <c r="D22" s="101"/>
      <c r="E22" s="100">
        <v>800</v>
      </c>
    </row>
    <row r="23" spans="1:5" ht="23.25" customHeight="1">
      <c r="A23" s="104" t="s">
        <v>22</v>
      </c>
      <c r="B23" s="105"/>
      <c r="C23" s="109">
        <f>SUM(C17:C22)</f>
        <v>1000</v>
      </c>
      <c r="D23" s="110">
        <f>SUM(D15:D22)</f>
        <v>496.2</v>
      </c>
      <c r="E23" s="114">
        <f>SUM(E15:E22)</f>
        <v>3949</v>
      </c>
    </row>
    <row r="24" spans="1:5" ht="23.25" customHeight="1">
      <c r="A24" s="104" t="s">
        <v>23</v>
      </c>
      <c r="B24" s="105"/>
      <c r="C24" s="101" t="s">
        <v>90</v>
      </c>
      <c r="D24" s="101"/>
      <c r="E24" s="100"/>
    </row>
    <row r="25" spans="1:5" ht="23.25" customHeight="1">
      <c r="A25" s="106" t="s">
        <v>24</v>
      </c>
      <c r="B25" s="105" t="s">
        <v>240</v>
      </c>
      <c r="C25" s="101" t="s">
        <v>90</v>
      </c>
      <c r="D25" s="101"/>
      <c r="E25" s="100"/>
    </row>
    <row r="26" spans="1:5" ht="23.25" customHeight="1">
      <c r="A26" s="106" t="s">
        <v>25</v>
      </c>
      <c r="B26" s="105" t="s">
        <v>241</v>
      </c>
      <c r="C26" s="101" t="s">
        <v>90</v>
      </c>
      <c r="D26" s="101"/>
      <c r="E26" s="100"/>
    </row>
    <row r="27" spans="1:5" ht="23.25" customHeight="1">
      <c r="A27" s="106" t="s">
        <v>26</v>
      </c>
      <c r="B27" s="105" t="s">
        <v>242</v>
      </c>
      <c r="C27" s="101">
        <v>75000</v>
      </c>
      <c r="D27" s="101"/>
      <c r="E27" s="100">
        <v>114858.57</v>
      </c>
    </row>
    <row r="28" spans="1:5" ht="23.25" customHeight="1">
      <c r="A28" s="106" t="s">
        <v>27</v>
      </c>
      <c r="B28" s="105" t="s">
        <v>243</v>
      </c>
      <c r="C28" s="101" t="s">
        <v>90</v>
      </c>
      <c r="D28" s="101"/>
      <c r="E28" s="100"/>
    </row>
    <row r="29" spans="1:5" ht="23.25" customHeight="1">
      <c r="A29" s="106" t="s">
        <v>239</v>
      </c>
      <c r="B29" s="105" t="s">
        <v>244</v>
      </c>
      <c r="C29" s="101" t="s">
        <v>90</v>
      </c>
      <c r="D29" s="101"/>
      <c r="E29" s="100"/>
    </row>
    <row r="30" spans="1:5" ht="23.25" customHeight="1">
      <c r="A30" s="116" t="s">
        <v>22</v>
      </c>
      <c r="B30" s="117"/>
      <c r="C30" s="109">
        <f>SUM(C27:C29)</f>
        <v>75000</v>
      </c>
      <c r="D30" s="110">
        <f>SUM(D27:D29)</f>
        <v>0</v>
      </c>
      <c r="E30" s="114">
        <f>SUM(E24:E29)</f>
        <v>114858.57</v>
      </c>
    </row>
    <row r="31" spans="1:5" ht="23.25" customHeight="1">
      <c r="A31" s="118"/>
      <c r="B31" s="108"/>
      <c r="C31" s="113"/>
      <c r="D31" s="113"/>
      <c r="E31" s="115"/>
    </row>
    <row r="32" spans="1:5" ht="23.25" customHeight="1">
      <c r="A32" s="118"/>
      <c r="B32" s="108"/>
      <c r="C32" s="113"/>
      <c r="D32" s="113"/>
      <c r="E32" s="115"/>
    </row>
    <row r="33" spans="1:5" ht="23.25" customHeight="1">
      <c r="A33" s="118"/>
      <c r="B33" s="108"/>
      <c r="C33" s="113"/>
      <c r="D33" s="113"/>
      <c r="E33" s="115"/>
    </row>
    <row r="34" spans="1:5" ht="23.25" customHeight="1">
      <c r="A34" s="118"/>
      <c r="B34" s="108"/>
      <c r="C34" s="113"/>
      <c r="D34" s="113"/>
      <c r="E34" s="115"/>
    </row>
    <row r="35" spans="1:5" ht="23.25" customHeight="1">
      <c r="A35" s="118"/>
      <c r="B35" s="108"/>
      <c r="C35" s="113"/>
      <c r="D35" s="113"/>
      <c r="E35" s="115"/>
    </row>
    <row r="36" spans="1:5" ht="23.25" customHeight="1">
      <c r="A36" s="118"/>
      <c r="B36" s="108"/>
      <c r="C36" s="113"/>
      <c r="D36" s="113"/>
      <c r="E36" s="115"/>
    </row>
    <row r="37" spans="1:5" ht="26.25" customHeight="1">
      <c r="A37" s="118"/>
      <c r="B37" s="108"/>
      <c r="C37" s="113"/>
      <c r="D37" s="113"/>
      <c r="E37" s="115"/>
    </row>
    <row r="38" spans="1:5" ht="26.25" customHeight="1">
      <c r="A38" s="381" t="s">
        <v>28</v>
      </c>
      <c r="B38" s="381"/>
      <c r="C38" s="381"/>
      <c r="D38" s="381"/>
      <c r="E38" s="381"/>
    </row>
    <row r="39" spans="1:5" ht="26.25" customHeight="1">
      <c r="A39" s="377" t="s">
        <v>1</v>
      </c>
      <c r="B39" s="121" t="s">
        <v>11</v>
      </c>
      <c r="C39" s="379" t="s">
        <v>12</v>
      </c>
      <c r="D39" s="89" t="s">
        <v>119</v>
      </c>
      <c r="E39" s="90" t="s">
        <v>93</v>
      </c>
    </row>
    <row r="40" spans="1:5" ht="26.25" customHeight="1">
      <c r="A40" s="378"/>
      <c r="B40" s="122" t="s">
        <v>13</v>
      </c>
      <c r="C40" s="380"/>
      <c r="D40" s="94" t="s">
        <v>58</v>
      </c>
      <c r="E40" s="95" t="s">
        <v>120</v>
      </c>
    </row>
    <row r="41" spans="1:5" ht="26.25" customHeight="1">
      <c r="A41" s="96" t="s">
        <v>29</v>
      </c>
      <c r="B41" s="97" t="s">
        <v>245</v>
      </c>
      <c r="C41" s="98" t="s">
        <v>7</v>
      </c>
      <c r="D41" s="98"/>
      <c r="E41" s="99" t="s">
        <v>90</v>
      </c>
    </row>
    <row r="42" spans="1:5" ht="23.25" customHeight="1">
      <c r="A42" s="106" t="s">
        <v>30</v>
      </c>
      <c r="B42" s="105" t="s">
        <v>246</v>
      </c>
      <c r="C42" s="101" t="s">
        <v>7</v>
      </c>
      <c r="D42" s="101"/>
      <c r="E42" s="100" t="s">
        <v>90</v>
      </c>
    </row>
    <row r="43" spans="1:5" ht="23.25" customHeight="1">
      <c r="A43" s="106" t="s">
        <v>31</v>
      </c>
      <c r="B43" s="105" t="s">
        <v>247</v>
      </c>
      <c r="C43" s="101"/>
      <c r="D43" s="101"/>
      <c r="E43" s="100"/>
    </row>
    <row r="44" spans="1:5" ht="23.25" customHeight="1">
      <c r="A44" s="106" t="s">
        <v>32</v>
      </c>
      <c r="B44" s="105"/>
      <c r="C44" s="101" t="s">
        <v>7</v>
      </c>
      <c r="D44" s="101"/>
      <c r="E44" s="100" t="s">
        <v>90</v>
      </c>
    </row>
    <row r="45" spans="1:5" ht="23.25" customHeight="1">
      <c r="A45" s="106" t="s">
        <v>250</v>
      </c>
      <c r="B45" s="105" t="s">
        <v>251</v>
      </c>
      <c r="C45" s="101" t="s">
        <v>7</v>
      </c>
      <c r="D45" s="101"/>
      <c r="E45" s="100" t="s">
        <v>7</v>
      </c>
    </row>
    <row r="46" spans="1:5" ht="23.25" customHeight="1">
      <c r="A46" s="106" t="s">
        <v>248</v>
      </c>
      <c r="B46" s="105" t="s">
        <v>249</v>
      </c>
      <c r="C46" s="101" t="s">
        <v>90</v>
      </c>
      <c r="D46" s="101"/>
      <c r="E46" s="100" t="s">
        <v>90</v>
      </c>
    </row>
    <row r="47" spans="1:5" ht="23.25" customHeight="1">
      <c r="A47" s="104" t="s">
        <v>22</v>
      </c>
      <c r="B47" s="105"/>
      <c r="C47" s="109" t="s">
        <v>7</v>
      </c>
      <c r="D47" s="110"/>
      <c r="E47" s="114"/>
    </row>
    <row r="48" spans="1:5" ht="23.25" customHeight="1">
      <c r="A48" s="104" t="s">
        <v>33</v>
      </c>
      <c r="B48" s="105" t="s">
        <v>217</v>
      </c>
      <c r="C48" s="101"/>
      <c r="D48" s="101"/>
      <c r="E48" s="100"/>
    </row>
    <row r="49" spans="1:5" ht="23.25" customHeight="1">
      <c r="A49" s="106" t="s">
        <v>34</v>
      </c>
      <c r="B49" s="105" t="s">
        <v>252</v>
      </c>
      <c r="C49" s="101" t="s">
        <v>90</v>
      </c>
      <c r="D49" s="101"/>
      <c r="E49" s="100" t="s">
        <v>90</v>
      </c>
    </row>
    <row r="50" spans="1:5" ht="23.25" customHeight="1">
      <c r="A50" s="106" t="s">
        <v>35</v>
      </c>
      <c r="B50" s="105" t="s">
        <v>253</v>
      </c>
      <c r="C50" s="101">
        <v>65000</v>
      </c>
      <c r="D50" s="101"/>
      <c r="E50" s="100"/>
    </row>
    <row r="51" spans="1:5" ht="23.25" customHeight="1">
      <c r="A51" s="106" t="s">
        <v>36</v>
      </c>
      <c r="B51" s="105" t="s">
        <v>254</v>
      </c>
      <c r="C51" s="101"/>
      <c r="D51" s="101"/>
      <c r="E51" s="100"/>
    </row>
    <row r="52" spans="1:5" ht="23.25" customHeight="1">
      <c r="A52" s="106" t="s">
        <v>37</v>
      </c>
      <c r="B52" s="105" t="s">
        <v>255</v>
      </c>
      <c r="C52" s="101">
        <v>5000</v>
      </c>
      <c r="D52" s="101"/>
      <c r="E52" s="100"/>
    </row>
    <row r="53" spans="1:5" ht="23.25" customHeight="1">
      <c r="A53" s="104" t="s">
        <v>22</v>
      </c>
      <c r="B53" s="105"/>
      <c r="C53" s="109">
        <f>SUM(C49:C52)</f>
        <v>70000</v>
      </c>
      <c r="D53" s="110">
        <f>SUM(D50:D52)</f>
        <v>0</v>
      </c>
      <c r="E53" s="114">
        <f>SUM(E50:E52)</f>
        <v>0</v>
      </c>
    </row>
    <row r="54" spans="1:5" ht="23.25" customHeight="1">
      <c r="A54" s="104" t="s">
        <v>38</v>
      </c>
      <c r="B54" s="105" t="s">
        <v>256</v>
      </c>
      <c r="C54" s="101"/>
      <c r="D54" s="101"/>
      <c r="E54" s="100"/>
    </row>
    <row r="55" spans="1:5" ht="23.25" customHeight="1">
      <c r="A55" s="106" t="s">
        <v>39</v>
      </c>
      <c r="B55" s="105" t="s">
        <v>257</v>
      </c>
      <c r="C55" s="101"/>
      <c r="D55" s="101"/>
      <c r="E55" s="100">
        <v>1325</v>
      </c>
    </row>
    <row r="56" spans="1:5" ht="23.25" customHeight="1">
      <c r="A56" s="104" t="s">
        <v>22</v>
      </c>
      <c r="B56" s="105"/>
      <c r="C56" s="123">
        <f>SUM(C55)</f>
        <v>0</v>
      </c>
      <c r="D56" s="112">
        <f>SUM(D55)</f>
        <v>0</v>
      </c>
      <c r="E56" s="111">
        <f>SUM(E55)</f>
        <v>1325</v>
      </c>
    </row>
    <row r="57" spans="1:5" ht="23.25" customHeight="1">
      <c r="A57" s="104" t="s">
        <v>40</v>
      </c>
      <c r="B57" s="105"/>
      <c r="C57" s="101"/>
      <c r="D57" s="101"/>
      <c r="E57" s="100"/>
    </row>
    <row r="58" spans="1:5" ht="23.25" customHeight="1">
      <c r="A58" s="104" t="s">
        <v>41</v>
      </c>
      <c r="B58" s="105" t="s">
        <v>258</v>
      </c>
      <c r="C58" s="101"/>
      <c r="D58" s="101"/>
      <c r="E58" s="100"/>
    </row>
    <row r="59" spans="1:5" ht="23.25" customHeight="1">
      <c r="A59" s="124" t="s">
        <v>259</v>
      </c>
      <c r="B59" s="105" t="s">
        <v>260</v>
      </c>
      <c r="C59" s="101">
        <v>343380</v>
      </c>
      <c r="D59" s="101">
        <v>107368.8</v>
      </c>
      <c r="E59" s="100">
        <v>107368.8</v>
      </c>
    </row>
    <row r="60" spans="1:5" ht="23.25" customHeight="1">
      <c r="A60" s="106" t="s">
        <v>153</v>
      </c>
      <c r="B60" s="105" t="s">
        <v>261</v>
      </c>
      <c r="C60" s="101">
        <v>9399280</v>
      </c>
      <c r="D60" s="101">
        <v>3103983.29</v>
      </c>
      <c r="E60" s="100">
        <v>4665865.07</v>
      </c>
    </row>
    <row r="61" spans="1:5" ht="23.25" customHeight="1">
      <c r="A61" s="124" t="s">
        <v>262</v>
      </c>
      <c r="B61" s="105" t="s">
        <v>263</v>
      </c>
      <c r="C61" s="101">
        <v>1502350</v>
      </c>
      <c r="D61" s="101"/>
      <c r="E61" s="100">
        <v>607086.81999999995</v>
      </c>
    </row>
    <row r="62" spans="1:5" ht="23.25" customHeight="1">
      <c r="A62" s="106" t="s">
        <v>42</v>
      </c>
      <c r="B62" s="105" t="s">
        <v>264</v>
      </c>
      <c r="C62" s="101">
        <v>25000</v>
      </c>
      <c r="D62" s="101"/>
      <c r="E62" s="100">
        <v>80921.67</v>
      </c>
    </row>
    <row r="63" spans="1:5" ht="23.25" customHeight="1">
      <c r="A63" s="106" t="s">
        <v>43</v>
      </c>
      <c r="B63" s="105" t="s">
        <v>265</v>
      </c>
      <c r="C63" s="101">
        <v>700000</v>
      </c>
      <c r="D63" s="101"/>
      <c r="E63" s="100">
        <v>325502.68</v>
      </c>
    </row>
    <row r="64" spans="1:5" ht="23.25" customHeight="1">
      <c r="A64" s="106" t="s">
        <v>44</v>
      </c>
      <c r="B64" s="105" t="s">
        <v>266</v>
      </c>
      <c r="C64" s="101">
        <v>1251287</v>
      </c>
      <c r="D64" s="101"/>
      <c r="E64" s="100">
        <v>779356.07</v>
      </c>
    </row>
    <row r="65" spans="1:5" ht="23.25" customHeight="1">
      <c r="A65" s="126" t="s">
        <v>148</v>
      </c>
      <c r="B65" s="105" t="s">
        <v>267</v>
      </c>
      <c r="C65" s="101">
        <v>27000</v>
      </c>
      <c r="D65" s="101"/>
      <c r="E65" s="100">
        <v>9364.07</v>
      </c>
    </row>
    <row r="66" spans="1:5" ht="23.25" customHeight="1">
      <c r="A66" s="128" t="s">
        <v>150</v>
      </c>
      <c r="B66" s="129" t="s">
        <v>269</v>
      </c>
      <c r="C66" s="130">
        <v>35972</v>
      </c>
      <c r="D66" s="130"/>
      <c r="E66" s="131">
        <v>9849.76</v>
      </c>
    </row>
    <row r="67" spans="1:5" ht="23.25" customHeight="1">
      <c r="A67" s="106" t="s">
        <v>151</v>
      </c>
      <c r="B67" s="105" t="s">
        <v>270</v>
      </c>
      <c r="C67" s="133">
        <v>4356</v>
      </c>
      <c r="D67" s="101"/>
      <c r="E67" s="100">
        <v>6770.63</v>
      </c>
    </row>
    <row r="68" spans="1:5" ht="23.25" customHeight="1">
      <c r="A68" s="106" t="s">
        <v>149</v>
      </c>
      <c r="B68" s="105" t="s">
        <v>268</v>
      </c>
      <c r="C68" s="101">
        <v>51375</v>
      </c>
      <c r="D68" s="101">
        <v>8230</v>
      </c>
      <c r="E68" s="100">
        <v>107585</v>
      </c>
    </row>
    <row r="69" spans="1:5" ht="23.25" customHeight="1">
      <c r="A69" s="134" t="s">
        <v>152</v>
      </c>
      <c r="B69" s="129" t="s">
        <v>271</v>
      </c>
      <c r="C69" s="133"/>
      <c r="D69" s="101">
        <v>4080</v>
      </c>
      <c r="E69" s="100">
        <v>4080</v>
      </c>
    </row>
    <row r="70" spans="1:5" ht="23.25" customHeight="1">
      <c r="A70" s="135" t="s">
        <v>123</v>
      </c>
      <c r="B70" s="136"/>
      <c r="C70" s="109">
        <f>SUM(C59:C69)</f>
        <v>13340000</v>
      </c>
      <c r="D70" s="110">
        <f>SUM(D59:D69)</f>
        <v>3223662.09</v>
      </c>
      <c r="E70" s="114">
        <f>SUM(E59:E69)</f>
        <v>6703750.5700000003</v>
      </c>
    </row>
    <row r="71" spans="1:5" ht="23.25" customHeight="1">
      <c r="A71" s="137" t="s">
        <v>124</v>
      </c>
      <c r="B71" s="138"/>
      <c r="C71" s="109">
        <f>C13+C23+C30+C53+C56+C70</f>
        <v>13645900</v>
      </c>
      <c r="D71" s="109">
        <f>D13+D23+D30+D53+D56+D70</f>
        <v>3228428.71</v>
      </c>
      <c r="E71" s="139">
        <f>E13+E23+E30+E47+E53+E56+E70</f>
        <v>6967495.2800000003</v>
      </c>
    </row>
    <row r="72" spans="1:5" ht="23.25" customHeight="1">
      <c r="A72" s="140"/>
      <c r="B72" s="141"/>
      <c r="C72" s="142"/>
      <c r="D72" s="142"/>
      <c r="E72" s="143"/>
    </row>
    <row r="73" spans="1:5" ht="23.25" customHeight="1">
      <c r="A73" s="120"/>
      <c r="B73" s="108"/>
      <c r="C73" s="113"/>
      <c r="D73" s="113"/>
      <c r="E73" s="115"/>
    </row>
    <row r="74" spans="1:5" ht="23.25" customHeight="1">
      <c r="A74" s="120"/>
      <c r="B74" s="108"/>
      <c r="C74" s="113"/>
      <c r="D74" s="113"/>
      <c r="E74" s="115"/>
    </row>
    <row r="75" spans="1:5" ht="21">
      <c r="A75" s="381" t="s">
        <v>45</v>
      </c>
      <c r="B75" s="381"/>
      <c r="C75" s="381"/>
      <c r="D75" s="381"/>
      <c r="E75" s="381"/>
    </row>
    <row r="76" spans="1:5" ht="21">
      <c r="A76" s="377" t="s">
        <v>1</v>
      </c>
      <c r="B76" s="88" t="s">
        <v>11</v>
      </c>
      <c r="C76" s="379" t="s">
        <v>12</v>
      </c>
      <c r="D76" s="89" t="s">
        <v>119</v>
      </c>
      <c r="E76" s="90" t="s">
        <v>93</v>
      </c>
    </row>
    <row r="77" spans="1:5" ht="21" customHeight="1">
      <c r="A77" s="378"/>
      <c r="B77" s="93" t="s">
        <v>13</v>
      </c>
      <c r="C77" s="380"/>
      <c r="D77" s="94" t="s">
        <v>58</v>
      </c>
      <c r="E77" s="95" t="s">
        <v>120</v>
      </c>
    </row>
    <row r="78" spans="1:5" ht="21" customHeight="1">
      <c r="A78" s="104" t="s">
        <v>46</v>
      </c>
      <c r="B78" s="105"/>
      <c r="C78" s="98"/>
      <c r="D78" s="98"/>
      <c r="E78" s="99"/>
    </row>
    <row r="79" spans="1:5" ht="20.25" customHeight="1">
      <c r="A79" s="104" t="s">
        <v>47</v>
      </c>
      <c r="B79" s="105" t="s">
        <v>272</v>
      </c>
      <c r="C79" s="101"/>
      <c r="D79" s="101"/>
      <c r="E79" s="100"/>
    </row>
    <row r="80" spans="1:5" ht="20.25" customHeight="1">
      <c r="A80" s="106" t="s">
        <v>276</v>
      </c>
      <c r="B80" s="105" t="s">
        <v>277</v>
      </c>
      <c r="C80" s="101">
        <v>12800100</v>
      </c>
      <c r="D80" s="101">
        <v>2324083</v>
      </c>
      <c r="E80" s="100">
        <v>9382229</v>
      </c>
    </row>
    <row r="81" spans="1:5" ht="20.25" customHeight="1">
      <c r="A81" s="106" t="s">
        <v>101</v>
      </c>
      <c r="B81" s="105"/>
      <c r="C81" s="101" t="s">
        <v>7</v>
      </c>
      <c r="D81" s="101"/>
      <c r="E81" s="100"/>
    </row>
    <row r="82" spans="1:5" ht="20.25" customHeight="1">
      <c r="A82" s="106" t="s">
        <v>48</v>
      </c>
      <c r="B82" s="105"/>
      <c r="C82" s="101" t="s">
        <v>7</v>
      </c>
      <c r="D82" s="101"/>
      <c r="E82" s="100"/>
    </row>
    <row r="83" spans="1:5" ht="20.25" customHeight="1">
      <c r="A83" s="106" t="s">
        <v>79</v>
      </c>
      <c r="B83" s="105"/>
      <c r="C83" s="101" t="s">
        <v>7</v>
      </c>
      <c r="D83" s="101"/>
      <c r="E83" s="100"/>
    </row>
    <row r="84" spans="1:5" ht="20.25" customHeight="1">
      <c r="A84" s="104" t="s">
        <v>22</v>
      </c>
      <c r="B84" s="105"/>
      <c r="C84" s="109">
        <f>SUM(C80:C83)</f>
        <v>12800100</v>
      </c>
      <c r="D84" s="110">
        <f>SUM(D78:D83)</f>
        <v>2324083</v>
      </c>
      <c r="E84" s="114">
        <f>SUM(E80:E83)</f>
        <v>9382229</v>
      </c>
    </row>
    <row r="85" spans="1:5" ht="20.25" customHeight="1">
      <c r="A85" s="104" t="s">
        <v>49</v>
      </c>
      <c r="B85" s="105"/>
      <c r="C85" s="101"/>
      <c r="D85" s="101"/>
      <c r="E85" s="100"/>
    </row>
    <row r="86" spans="1:5" ht="20.25" customHeight="1">
      <c r="A86" s="104" t="s">
        <v>50</v>
      </c>
      <c r="B86" s="105" t="s">
        <v>51</v>
      </c>
      <c r="C86" s="101" t="s">
        <v>7</v>
      </c>
      <c r="D86" s="101"/>
      <c r="E86" s="100"/>
    </row>
    <row r="87" spans="1:5" ht="20.25" customHeight="1">
      <c r="A87" s="104"/>
      <c r="B87" s="105"/>
      <c r="C87" s="101"/>
      <c r="D87" s="101"/>
      <c r="E87" s="100"/>
    </row>
    <row r="88" spans="1:5" ht="20.25" customHeight="1">
      <c r="A88" s="116" t="s">
        <v>128</v>
      </c>
      <c r="B88" s="117"/>
      <c r="C88" s="123" t="s">
        <v>7</v>
      </c>
      <c r="D88" s="112">
        <f>SUM(D85:D86)</f>
        <v>0</v>
      </c>
      <c r="E88" s="114">
        <f>SUM(E86:E86)</f>
        <v>0</v>
      </c>
    </row>
    <row r="89" spans="1:5" ht="20.25" customHeight="1">
      <c r="A89" s="144" t="s">
        <v>97</v>
      </c>
      <c r="B89" s="144"/>
      <c r="C89" s="145">
        <f>C13+C23+C30+C53+C70+C84</f>
        <v>26446000</v>
      </c>
      <c r="D89" s="145">
        <f>D13+D23+D30+D53+D56+D70+D84+D88</f>
        <v>5552511.71</v>
      </c>
      <c r="E89" s="146">
        <f>E13+E23+E30+E53+E56+E70+E84+E88</f>
        <v>16349724.280000001</v>
      </c>
    </row>
    <row r="90" spans="1:5" ht="20.25" customHeight="1">
      <c r="A90" s="376"/>
      <c r="B90" s="376"/>
      <c r="C90" s="376"/>
      <c r="D90" s="376"/>
      <c r="E90" s="376"/>
    </row>
    <row r="91" spans="1:5" ht="20.25" customHeight="1">
      <c r="A91" s="22" t="s">
        <v>117</v>
      </c>
      <c r="B91" s="77"/>
      <c r="C91" s="75"/>
      <c r="D91" s="148"/>
    </row>
    <row r="92" spans="1:5" ht="20.25" customHeight="1">
      <c r="A92" s="25" t="s">
        <v>118</v>
      </c>
      <c r="B92" s="26"/>
      <c r="C92" s="26"/>
      <c r="D92" s="29"/>
    </row>
    <row r="93" spans="1:5" ht="20.25" customHeight="1">
      <c r="A93" s="25"/>
      <c r="B93" s="26"/>
      <c r="C93" s="26"/>
      <c r="D93" s="29"/>
    </row>
    <row r="94" spans="1:5" ht="20.25" customHeight="1">
      <c r="A94" s="15" t="s">
        <v>165</v>
      </c>
      <c r="B94" s="15"/>
      <c r="C94" s="15"/>
      <c r="D94" s="15"/>
      <c r="E94" s="152"/>
    </row>
    <row r="95" spans="1:5" ht="20.25" customHeight="1">
      <c r="A95" s="15" t="s">
        <v>164</v>
      </c>
      <c r="B95" s="15"/>
      <c r="C95" s="15"/>
      <c r="D95" s="15"/>
      <c r="E95" s="282"/>
    </row>
    <row r="96" spans="1:5" ht="20.25" customHeight="1">
      <c r="A96" s="307" t="s">
        <v>163</v>
      </c>
      <c r="B96" s="307"/>
      <c r="C96" s="307"/>
      <c r="D96" s="307"/>
      <c r="E96" s="154"/>
    </row>
    <row r="97" spans="1:5" ht="20.25" customHeight="1">
      <c r="A97" s="307"/>
      <c r="B97" s="307"/>
      <c r="C97" s="307"/>
      <c r="D97" s="307"/>
      <c r="E97" s="154"/>
    </row>
    <row r="98" spans="1:5" ht="20.25" customHeight="1">
      <c r="A98" s="14"/>
      <c r="B98" s="14"/>
      <c r="C98" s="25"/>
      <c r="D98" s="14"/>
      <c r="E98" s="155"/>
    </row>
    <row r="99" spans="1:5" ht="20.25" customHeight="1">
      <c r="A99" s="14"/>
      <c r="B99" s="14"/>
      <c r="C99" s="14"/>
      <c r="D99" s="14"/>
      <c r="E99" s="155"/>
    </row>
    <row r="100" spans="1:5" ht="20.25" customHeight="1">
      <c r="A100" s="14"/>
      <c r="B100" s="14"/>
      <c r="C100" s="14"/>
      <c r="D100" s="14"/>
      <c r="E100" s="155"/>
    </row>
    <row r="101" spans="1:5" ht="20.25" customHeight="1">
      <c r="A101" s="14"/>
      <c r="B101" s="14"/>
      <c r="C101" s="14"/>
      <c r="D101" s="14"/>
      <c r="E101" s="155"/>
    </row>
    <row r="102" spans="1:5" s="147" customFormat="1" ht="20.25" customHeight="1">
      <c r="A102" s="14"/>
      <c r="B102" s="14"/>
      <c r="C102" s="14"/>
      <c r="D102" s="14"/>
      <c r="E102" s="155"/>
    </row>
    <row r="103" spans="1:5" s="147" customFormat="1" ht="20.25" customHeight="1">
      <c r="A103" s="14"/>
      <c r="B103" s="14"/>
      <c r="C103" s="14"/>
      <c r="D103" s="14"/>
      <c r="E103" s="155"/>
    </row>
    <row r="104" spans="1:5" s="147" customFormat="1" ht="20.25" customHeight="1">
      <c r="A104" s="14"/>
      <c r="B104" s="14"/>
      <c r="C104" s="14"/>
      <c r="D104" s="14"/>
      <c r="E104" s="155"/>
    </row>
    <row r="105" spans="1:5" s="147" customFormat="1" ht="20.25" customHeight="1">
      <c r="A105" s="14"/>
      <c r="B105" s="14"/>
      <c r="C105" s="14"/>
      <c r="D105" s="14"/>
      <c r="E105" s="155"/>
    </row>
    <row r="106" spans="1:5" s="147" customFormat="1" ht="19.5" customHeight="1">
      <c r="A106" s="14"/>
      <c r="B106" s="14"/>
      <c r="C106" s="14"/>
      <c r="D106" s="14"/>
      <c r="E106" s="155"/>
    </row>
    <row r="107" spans="1:5" ht="18" customHeight="1">
      <c r="A107" s="14"/>
      <c r="B107" s="14"/>
      <c r="C107" s="14"/>
      <c r="D107" s="14"/>
      <c r="E107" s="155"/>
    </row>
    <row r="108" spans="1:5" ht="18" customHeight="1">
      <c r="A108" s="14"/>
      <c r="B108" s="14"/>
      <c r="C108" s="14"/>
      <c r="D108" s="14"/>
      <c r="E108" s="155"/>
    </row>
    <row r="109" spans="1:5" ht="18" customHeight="1"/>
    <row r="110" spans="1:5" ht="18" customHeight="1"/>
    <row r="111" spans="1:5" ht="18" customHeight="1"/>
    <row r="112" spans="1:5" ht="18" customHeight="1"/>
    <row r="113" spans="4:4" ht="18" customHeight="1"/>
    <row r="114" spans="4:4" ht="18" customHeight="1"/>
    <row r="115" spans="4:4" ht="18" customHeight="1"/>
    <row r="116" spans="4:4" ht="20.25" customHeight="1"/>
    <row r="117" spans="4:4" ht="20.25" customHeight="1">
      <c r="D117" s="11">
        <v>1227400</v>
      </c>
    </row>
    <row r="118" spans="4:4" ht="20.25" customHeight="1">
      <c r="D118" s="20">
        <v>11499888.220000001</v>
      </c>
    </row>
    <row r="119" spans="4:4" ht="20.25" customHeight="1">
      <c r="D119" s="20">
        <v>4051180</v>
      </c>
    </row>
    <row r="120" spans="4:4" ht="20.25" customHeight="1">
      <c r="D120" s="151">
        <f>SUM(D117:D119)</f>
        <v>16778468.219999999</v>
      </c>
    </row>
    <row r="121" spans="4:4" ht="20.25" customHeight="1"/>
    <row r="122" spans="4:4" ht="20.25" customHeight="1"/>
    <row r="123" spans="4:4" ht="20.25" customHeight="1"/>
    <row r="124" spans="4:4" ht="20.25" customHeight="1"/>
    <row r="125" spans="4:4" ht="20.25" customHeight="1"/>
    <row r="126" spans="4:4" ht="20.25" customHeight="1"/>
    <row r="127" spans="4:4" ht="21" customHeight="1">
      <c r="D127" s="210" t="s">
        <v>154</v>
      </c>
    </row>
    <row r="128" spans="4:4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18.75" customHeight="1"/>
    <row r="141" ht="35.25" customHeight="1"/>
    <row r="142" ht="24" customHeight="1"/>
  </sheetData>
  <mergeCells count="14">
    <mergeCell ref="A38:E38"/>
    <mergeCell ref="A2:E2"/>
    <mergeCell ref="A3:E3"/>
    <mergeCell ref="A4:E4"/>
    <mergeCell ref="A6:A7"/>
    <mergeCell ref="C6:C7"/>
    <mergeCell ref="A96:D96"/>
    <mergeCell ref="A97:D97"/>
    <mergeCell ref="A90:E90"/>
    <mergeCell ref="A39:A40"/>
    <mergeCell ref="C39:C40"/>
    <mergeCell ref="A75:E75"/>
    <mergeCell ref="A76:A77"/>
    <mergeCell ref="C76:C77"/>
  </mergeCells>
  <phoneticPr fontId="0" type="noConversion"/>
  <pageMargins left="0.41" right="0.13" top="0.28000000000000003" bottom="0" header="0.6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งบทดลอง </vt:lpstr>
      <vt:lpstr>หมายเหตุ 2</vt:lpstr>
      <vt:lpstr>กระทบยอด</vt:lpstr>
      <vt:lpstr>รับ - จ่าย</vt:lpstr>
      <vt:lpstr>รายรับจริง</vt:lpstr>
    </vt:vector>
  </TitlesOfParts>
  <Company>same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nakum</dc:creator>
  <cp:lastModifiedBy>obec</cp:lastModifiedBy>
  <cp:lastPrinted>2017-05-09T08:46:27Z</cp:lastPrinted>
  <dcterms:created xsi:type="dcterms:W3CDTF">2001-11-05T07:54:33Z</dcterms:created>
  <dcterms:modified xsi:type="dcterms:W3CDTF">2017-08-29T09:49:17Z</dcterms:modified>
</cp:coreProperties>
</file>